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/>
  <xr:revisionPtr revIDLastSave="0" documentId="8_{C567A21B-059F-104E-ACEA-911352AFB8F9}" xr6:coauthVersionLast="47" xr6:coauthVersionMax="47" xr10:uidLastSave="{00000000-0000-0000-0000-000000000000}"/>
  <bookViews>
    <workbookView xWindow="0" yWindow="0" windowWidth="16384" windowHeight="8192" tabRatio="500" activeTab="3" xr2:uid="{00000000-000D-0000-FFFF-FFFF00000000}"/>
  </bookViews>
  <sheets>
    <sheet name="PANDUAN" sheetId="1" r:id="rId1"/>
    <sheet name="SENARAI" sheetId="2" r:id="rId2"/>
    <sheet name="BORANG" sheetId="3" r:id="rId3"/>
    <sheet name="RUMUSAN" sheetId="4" r:id="rId4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43" i="4" l="1"/>
  <c r="C5" i="4"/>
  <c r="F43" i="4"/>
  <c r="E43" i="4"/>
  <c r="D43" i="4"/>
  <c r="C42" i="4"/>
  <c r="F42" i="4"/>
  <c r="E42" i="4"/>
  <c r="D42" i="4"/>
  <c r="C41" i="4"/>
  <c r="F41" i="4"/>
  <c r="E41" i="4"/>
  <c r="D41" i="4"/>
  <c r="C40" i="4"/>
  <c r="F40" i="4"/>
  <c r="E40" i="4"/>
  <c r="D40" i="4"/>
  <c r="C39" i="4"/>
  <c r="F39" i="4"/>
  <c r="E39" i="4"/>
  <c r="D39" i="4"/>
  <c r="C38" i="4"/>
  <c r="F38" i="4"/>
  <c r="E38" i="4"/>
  <c r="D38" i="4"/>
  <c r="C37" i="4"/>
  <c r="F37" i="4"/>
  <c r="E37" i="4"/>
  <c r="D37" i="4"/>
  <c r="C36" i="4"/>
  <c r="F36" i="4"/>
  <c r="E36" i="4"/>
  <c r="D36" i="4"/>
  <c r="BJ8" i="3"/>
  <c r="BK8" i="3"/>
  <c r="BJ9" i="3"/>
  <c r="BK9" i="3"/>
  <c r="BJ10" i="3"/>
  <c r="BK10" i="3"/>
  <c r="BJ11" i="3"/>
  <c r="BK11" i="3"/>
  <c r="BJ12" i="3"/>
  <c r="BK12" i="3"/>
  <c r="BJ13" i="3"/>
  <c r="BK13" i="3"/>
  <c r="BJ14" i="3"/>
  <c r="BK14" i="3"/>
  <c r="BJ15" i="3"/>
  <c r="BK15" i="3"/>
  <c r="BJ16" i="3"/>
  <c r="BK16" i="3"/>
  <c r="BJ17" i="3"/>
  <c r="BK17" i="3"/>
  <c r="BJ18" i="3"/>
  <c r="BK18" i="3"/>
  <c r="BJ19" i="3"/>
  <c r="BK19" i="3"/>
  <c r="BJ20" i="3"/>
  <c r="BK20" i="3"/>
  <c r="BJ21" i="3"/>
  <c r="BK21" i="3"/>
  <c r="BJ22" i="3"/>
  <c r="BK22" i="3"/>
  <c r="BJ23" i="3"/>
  <c r="BK23" i="3"/>
  <c r="BJ24" i="3"/>
  <c r="BK24" i="3"/>
  <c r="BJ25" i="3"/>
  <c r="BK25" i="3"/>
  <c r="BJ26" i="3"/>
  <c r="BK26" i="3"/>
  <c r="BJ27" i="3"/>
  <c r="BK27" i="3"/>
  <c r="BJ28" i="3"/>
  <c r="BK28" i="3"/>
  <c r="BJ29" i="3"/>
  <c r="BK29" i="3"/>
  <c r="BJ30" i="3"/>
  <c r="BK30" i="3"/>
  <c r="BJ31" i="3"/>
  <c r="BK31" i="3"/>
  <c r="BJ32" i="3"/>
  <c r="BK32" i="3"/>
  <c r="BJ33" i="3"/>
  <c r="BK33" i="3"/>
  <c r="BJ34" i="3"/>
  <c r="BK34" i="3"/>
  <c r="BJ35" i="3"/>
  <c r="BK35" i="3"/>
  <c r="BJ36" i="3"/>
  <c r="BK36" i="3"/>
  <c r="BJ37" i="3"/>
  <c r="BK37" i="3"/>
  <c r="BJ38" i="3"/>
  <c r="BK38" i="3"/>
  <c r="BJ39" i="3"/>
  <c r="BK39" i="3"/>
  <c r="BJ40" i="3"/>
  <c r="BK40" i="3"/>
  <c r="BJ41" i="3"/>
  <c r="BK41" i="3"/>
  <c r="BJ42" i="3"/>
  <c r="BK42" i="3"/>
  <c r="BJ43" i="3"/>
  <c r="BK43" i="3"/>
  <c r="BJ44" i="3"/>
  <c r="BK44" i="3"/>
  <c r="BJ45" i="3"/>
  <c r="BK45" i="3"/>
  <c r="BJ46" i="3"/>
  <c r="BK46" i="3"/>
  <c r="BJ47" i="3"/>
  <c r="BK47" i="3"/>
  <c r="BJ48" i="3"/>
  <c r="BK48" i="3"/>
  <c r="BJ49" i="3"/>
  <c r="BK49" i="3"/>
  <c r="BJ50" i="3"/>
  <c r="BK50" i="3"/>
  <c r="BJ51" i="3"/>
  <c r="BK51" i="3"/>
  <c r="BJ52" i="3"/>
  <c r="BK52" i="3"/>
  <c r="BJ53" i="3"/>
  <c r="BK53" i="3"/>
  <c r="BJ54" i="3"/>
  <c r="BK54" i="3"/>
  <c r="BJ55" i="3"/>
  <c r="BK55" i="3"/>
  <c r="BJ56" i="3"/>
  <c r="BK56" i="3"/>
  <c r="BJ57" i="3"/>
  <c r="BK57" i="3"/>
  <c r="BJ58" i="3"/>
  <c r="BK58" i="3"/>
  <c r="BJ59" i="3"/>
  <c r="BK59" i="3"/>
  <c r="BJ60" i="3"/>
  <c r="BK60" i="3"/>
  <c r="BJ61" i="3"/>
  <c r="BK61" i="3"/>
  <c r="BJ62" i="3"/>
  <c r="BK62" i="3"/>
  <c r="BJ63" i="3"/>
  <c r="BK63" i="3"/>
  <c r="BJ64" i="3"/>
  <c r="BK64" i="3"/>
  <c r="BJ65" i="3"/>
  <c r="BK65" i="3"/>
  <c r="BJ66" i="3"/>
  <c r="BK66" i="3"/>
  <c r="BJ67" i="3"/>
  <c r="BK67" i="3"/>
  <c r="BJ68" i="3"/>
  <c r="BK68" i="3"/>
  <c r="BJ69" i="3"/>
  <c r="BK69" i="3"/>
  <c r="BJ70" i="3"/>
  <c r="BK70" i="3"/>
  <c r="BJ71" i="3"/>
  <c r="BK71" i="3"/>
  <c r="BJ72" i="3"/>
  <c r="BK72" i="3"/>
  <c r="BJ73" i="3"/>
  <c r="BK73" i="3"/>
  <c r="BJ74" i="3"/>
  <c r="BK74" i="3"/>
  <c r="BJ75" i="3"/>
  <c r="BK75" i="3"/>
  <c r="BJ76" i="3"/>
  <c r="BK76" i="3"/>
  <c r="BJ77" i="3"/>
  <c r="BK77" i="3"/>
  <c r="BJ78" i="3"/>
  <c r="BK78" i="3"/>
  <c r="BJ79" i="3"/>
  <c r="BK79" i="3"/>
  <c r="BJ80" i="3"/>
  <c r="BK80" i="3"/>
  <c r="BJ81" i="3"/>
  <c r="BK81" i="3"/>
  <c r="BJ82" i="3"/>
  <c r="BK82" i="3"/>
  <c r="BJ83" i="3"/>
  <c r="BK83" i="3"/>
  <c r="BJ84" i="3"/>
  <c r="BK84" i="3"/>
  <c r="BJ85" i="3"/>
  <c r="BK85" i="3"/>
  <c r="BJ86" i="3"/>
  <c r="BK86" i="3"/>
  <c r="BJ87" i="3"/>
  <c r="BK87" i="3"/>
  <c r="BJ88" i="3"/>
  <c r="BK88" i="3"/>
  <c r="BJ89" i="3"/>
  <c r="BK89" i="3"/>
  <c r="BJ90" i="3"/>
  <c r="BK90" i="3"/>
  <c r="BJ91" i="3"/>
  <c r="BK91" i="3"/>
  <c r="BJ92" i="3"/>
  <c r="BK92" i="3"/>
  <c r="BJ93" i="3"/>
  <c r="BK93" i="3"/>
  <c r="BJ94" i="3"/>
  <c r="BK94" i="3"/>
  <c r="BJ95" i="3"/>
  <c r="BK95" i="3"/>
  <c r="BJ96" i="3"/>
  <c r="BK96" i="3"/>
  <c r="BJ97" i="3"/>
  <c r="BK97" i="3"/>
  <c r="BJ98" i="3"/>
  <c r="BK98" i="3"/>
  <c r="BJ99" i="3"/>
  <c r="BK99" i="3"/>
  <c r="BJ100" i="3"/>
  <c r="BK100" i="3"/>
  <c r="BJ101" i="3"/>
  <c r="BK101" i="3"/>
  <c r="BJ102" i="3"/>
  <c r="BK102" i="3"/>
  <c r="BJ103" i="3"/>
  <c r="BK103" i="3"/>
  <c r="BJ104" i="3"/>
  <c r="BK104" i="3"/>
  <c r="BJ105" i="3"/>
  <c r="BK105" i="3"/>
  <c r="BJ106" i="3"/>
  <c r="BK106" i="3"/>
  <c r="BJ107" i="3"/>
  <c r="BK107" i="3"/>
  <c r="BJ108" i="3"/>
  <c r="BK108" i="3"/>
  <c r="BJ109" i="3"/>
  <c r="BK109" i="3"/>
  <c r="BJ110" i="3"/>
  <c r="BK110" i="3"/>
  <c r="BJ111" i="3"/>
  <c r="BK111" i="3"/>
  <c r="BJ112" i="3"/>
  <c r="BK112" i="3"/>
  <c r="BJ113" i="3"/>
  <c r="BK113" i="3"/>
  <c r="BJ114" i="3"/>
  <c r="BK114" i="3"/>
  <c r="BJ115" i="3"/>
  <c r="BK115" i="3"/>
  <c r="BJ116" i="3"/>
  <c r="BK116" i="3"/>
  <c r="BJ117" i="3"/>
  <c r="BK117" i="3"/>
  <c r="BJ118" i="3"/>
  <c r="BK118" i="3"/>
  <c r="BJ119" i="3"/>
  <c r="BK119" i="3"/>
  <c r="BJ120" i="3"/>
  <c r="BK120" i="3"/>
  <c r="BJ121" i="3"/>
  <c r="BK121" i="3"/>
  <c r="BJ122" i="3"/>
  <c r="BK122" i="3"/>
  <c r="BJ123" i="3"/>
  <c r="BK123" i="3"/>
  <c r="BJ124" i="3"/>
  <c r="BK124" i="3"/>
  <c r="BJ125" i="3"/>
  <c r="BK125" i="3"/>
  <c r="BJ126" i="3"/>
  <c r="BK126" i="3"/>
  <c r="BJ127" i="3"/>
  <c r="BK127" i="3"/>
  <c r="BJ128" i="3"/>
  <c r="BK128" i="3"/>
  <c r="BJ129" i="3"/>
  <c r="BK129" i="3"/>
  <c r="BJ130" i="3"/>
  <c r="BK130" i="3"/>
  <c r="BJ131" i="3"/>
  <c r="BK131" i="3"/>
  <c r="BJ132" i="3"/>
  <c r="BK132" i="3"/>
  <c r="BJ133" i="3"/>
  <c r="BK133" i="3"/>
  <c r="BJ134" i="3"/>
  <c r="BK134" i="3"/>
  <c r="BJ135" i="3"/>
  <c r="BK135" i="3"/>
  <c r="BJ136" i="3"/>
  <c r="BK136" i="3"/>
  <c r="BJ137" i="3"/>
  <c r="BK137" i="3"/>
  <c r="BJ138" i="3"/>
  <c r="BK138" i="3"/>
  <c r="BJ139" i="3"/>
  <c r="BK139" i="3"/>
  <c r="BJ140" i="3"/>
  <c r="BK140" i="3"/>
  <c r="BJ141" i="3"/>
  <c r="BK141" i="3"/>
  <c r="BJ142" i="3"/>
  <c r="BK142" i="3"/>
  <c r="BJ143" i="3"/>
  <c r="BK143" i="3"/>
  <c r="BJ144" i="3"/>
  <c r="BK144" i="3"/>
  <c r="BJ145" i="3"/>
  <c r="BK145" i="3"/>
  <c r="BJ146" i="3"/>
  <c r="BK146" i="3"/>
  <c r="BJ147" i="3"/>
  <c r="BK147" i="3"/>
  <c r="BJ148" i="3"/>
  <c r="BK148" i="3"/>
  <c r="BJ149" i="3"/>
  <c r="BK149" i="3"/>
  <c r="BJ150" i="3"/>
  <c r="BK150" i="3"/>
  <c r="BJ151" i="3"/>
  <c r="BK151" i="3"/>
  <c r="BJ152" i="3"/>
  <c r="BK152" i="3"/>
  <c r="BJ153" i="3"/>
  <c r="BK153" i="3"/>
  <c r="BJ154" i="3"/>
  <c r="BK154" i="3"/>
  <c r="BJ155" i="3"/>
  <c r="BK155" i="3"/>
  <c r="BJ156" i="3"/>
  <c r="BK156" i="3"/>
  <c r="BJ157" i="3"/>
  <c r="BK157" i="3"/>
  <c r="BJ158" i="3"/>
  <c r="BK158" i="3"/>
  <c r="BJ159" i="3"/>
  <c r="BK159" i="3"/>
  <c r="BJ160" i="3"/>
  <c r="BK160" i="3"/>
  <c r="BJ161" i="3"/>
  <c r="BK161" i="3"/>
  <c r="BJ162" i="3"/>
  <c r="BK162" i="3"/>
  <c r="BJ163" i="3"/>
  <c r="BK163" i="3"/>
  <c r="BJ164" i="3"/>
  <c r="BK164" i="3"/>
  <c r="BJ165" i="3"/>
  <c r="BK165" i="3"/>
  <c r="BJ166" i="3"/>
  <c r="BK166" i="3"/>
  <c r="BJ167" i="3"/>
  <c r="BK167" i="3"/>
  <c r="BJ168" i="3"/>
  <c r="BK168" i="3"/>
  <c r="BJ169" i="3"/>
  <c r="BK169" i="3"/>
  <c r="BJ170" i="3"/>
  <c r="BK170" i="3"/>
  <c r="BJ171" i="3"/>
  <c r="BK171" i="3"/>
  <c r="BJ172" i="3"/>
  <c r="BK172" i="3"/>
  <c r="BJ173" i="3"/>
  <c r="BK173" i="3"/>
  <c r="BJ174" i="3"/>
  <c r="BK174" i="3"/>
  <c r="BJ175" i="3"/>
  <c r="BK175" i="3"/>
  <c r="BJ176" i="3"/>
  <c r="BK176" i="3"/>
  <c r="BJ177" i="3"/>
  <c r="BK177" i="3"/>
  <c r="BJ178" i="3"/>
  <c r="BK178" i="3"/>
  <c r="BJ179" i="3"/>
  <c r="BK179" i="3"/>
  <c r="BJ180" i="3"/>
  <c r="BK180" i="3"/>
  <c r="BJ181" i="3"/>
  <c r="BK181" i="3"/>
  <c r="BJ182" i="3"/>
  <c r="BK182" i="3"/>
  <c r="BJ183" i="3"/>
  <c r="BK183" i="3"/>
  <c r="BJ184" i="3"/>
  <c r="BK184" i="3"/>
  <c r="BJ185" i="3"/>
  <c r="BK185" i="3"/>
  <c r="BJ186" i="3"/>
  <c r="BK186" i="3"/>
  <c r="BJ187" i="3"/>
  <c r="BK187" i="3"/>
  <c r="BJ188" i="3"/>
  <c r="BK188" i="3"/>
  <c r="BJ189" i="3"/>
  <c r="BK189" i="3"/>
  <c r="BJ190" i="3"/>
  <c r="BK190" i="3"/>
  <c r="BJ191" i="3"/>
  <c r="BK191" i="3"/>
  <c r="BJ192" i="3"/>
  <c r="BK192" i="3"/>
  <c r="BJ193" i="3"/>
  <c r="BK193" i="3"/>
  <c r="BJ194" i="3"/>
  <c r="BK194" i="3"/>
  <c r="BJ195" i="3"/>
  <c r="BK195" i="3"/>
  <c r="BJ196" i="3"/>
  <c r="BK196" i="3"/>
  <c r="BJ197" i="3"/>
  <c r="BK197" i="3"/>
  <c r="BJ198" i="3"/>
  <c r="BK198" i="3"/>
  <c r="BJ199" i="3"/>
  <c r="BK199" i="3"/>
  <c r="BJ200" i="3"/>
  <c r="BK200" i="3"/>
  <c r="BJ201" i="3"/>
  <c r="BK201" i="3"/>
  <c r="BJ202" i="3"/>
  <c r="BK202" i="3"/>
  <c r="BJ203" i="3"/>
  <c r="BK203" i="3"/>
  <c r="BJ204" i="3"/>
  <c r="BK204" i="3"/>
  <c r="BJ205" i="3"/>
  <c r="BK205" i="3"/>
  <c r="BJ206" i="3"/>
  <c r="BK206" i="3"/>
  <c r="BJ207" i="3"/>
  <c r="BK207" i="3"/>
  <c r="C32" i="4"/>
  <c r="F32" i="4"/>
  <c r="E32" i="4"/>
  <c r="D32" i="4"/>
  <c r="C31" i="4"/>
  <c r="F31" i="4"/>
  <c r="E31" i="4"/>
  <c r="D31" i="4"/>
  <c r="C30" i="4"/>
  <c r="F30" i="4"/>
  <c r="E30" i="4"/>
  <c r="D30" i="4"/>
  <c r="E29" i="4"/>
  <c r="D29" i="4"/>
  <c r="BL8" i="3"/>
  <c r="BL9" i="3"/>
  <c r="BL10" i="3"/>
  <c r="BL11" i="3"/>
  <c r="BL12" i="3"/>
  <c r="BL13" i="3"/>
  <c r="BL14" i="3"/>
  <c r="BL15" i="3"/>
  <c r="BL16" i="3"/>
  <c r="BL17" i="3"/>
  <c r="BL18" i="3"/>
  <c r="BL19" i="3"/>
  <c r="BL20" i="3"/>
  <c r="BL21" i="3"/>
  <c r="BL22" i="3"/>
  <c r="BL23" i="3"/>
  <c r="BL24" i="3"/>
  <c r="BL25" i="3"/>
  <c r="BL26" i="3"/>
  <c r="BL27" i="3"/>
  <c r="BL28" i="3"/>
  <c r="BL29" i="3"/>
  <c r="BL30" i="3"/>
  <c r="BL31" i="3"/>
  <c r="BL32" i="3"/>
  <c r="BL33" i="3"/>
  <c r="BL34" i="3"/>
  <c r="BL35" i="3"/>
  <c r="BL36" i="3"/>
  <c r="BL37" i="3"/>
  <c r="BL38" i="3"/>
  <c r="BL39" i="3"/>
  <c r="BL40" i="3"/>
  <c r="BL41" i="3"/>
  <c r="BL42" i="3"/>
  <c r="BL43" i="3"/>
  <c r="BL44" i="3"/>
  <c r="BL45" i="3"/>
  <c r="BL46" i="3"/>
  <c r="BL47" i="3"/>
  <c r="BL48" i="3"/>
  <c r="BL49" i="3"/>
  <c r="BL50" i="3"/>
  <c r="BL51" i="3"/>
  <c r="BL52" i="3"/>
  <c r="BL53" i="3"/>
  <c r="BL54" i="3"/>
  <c r="BL55" i="3"/>
  <c r="BL56" i="3"/>
  <c r="BL57" i="3"/>
  <c r="BL58" i="3"/>
  <c r="BL59" i="3"/>
  <c r="BL60" i="3"/>
  <c r="BL61" i="3"/>
  <c r="BL62" i="3"/>
  <c r="BL63" i="3"/>
  <c r="BL64" i="3"/>
  <c r="BL65" i="3"/>
  <c r="BL66" i="3"/>
  <c r="BL67" i="3"/>
  <c r="BL68" i="3"/>
  <c r="BL69" i="3"/>
  <c r="BL70" i="3"/>
  <c r="BL71" i="3"/>
  <c r="BL72" i="3"/>
  <c r="BL73" i="3"/>
  <c r="BL74" i="3"/>
  <c r="BL75" i="3"/>
  <c r="BL76" i="3"/>
  <c r="BL77" i="3"/>
  <c r="BL78" i="3"/>
  <c r="BL79" i="3"/>
  <c r="BL80" i="3"/>
  <c r="BL81" i="3"/>
  <c r="BL82" i="3"/>
  <c r="BL83" i="3"/>
  <c r="BL84" i="3"/>
  <c r="BL85" i="3"/>
  <c r="BL86" i="3"/>
  <c r="BL87" i="3"/>
  <c r="BL88" i="3"/>
  <c r="BL89" i="3"/>
  <c r="BL90" i="3"/>
  <c r="BL91" i="3"/>
  <c r="BL92" i="3"/>
  <c r="BL93" i="3"/>
  <c r="BL94" i="3"/>
  <c r="BL95" i="3"/>
  <c r="BL96" i="3"/>
  <c r="BL97" i="3"/>
  <c r="BL98" i="3"/>
  <c r="BL99" i="3"/>
  <c r="BL100" i="3"/>
  <c r="BL101" i="3"/>
  <c r="BL102" i="3"/>
  <c r="BL103" i="3"/>
  <c r="BL104" i="3"/>
  <c r="BL105" i="3"/>
  <c r="BL106" i="3"/>
  <c r="BL107" i="3"/>
  <c r="BL108" i="3"/>
  <c r="BL109" i="3"/>
  <c r="BL110" i="3"/>
  <c r="BL111" i="3"/>
  <c r="BL112" i="3"/>
  <c r="BL113" i="3"/>
  <c r="BL114" i="3"/>
  <c r="BL115" i="3"/>
  <c r="BL116" i="3"/>
  <c r="BL117" i="3"/>
  <c r="BL118" i="3"/>
  <c r="BL119" i="3"/>
  <c r="BL120" i="3"/>
  <c r="BL121" i="3"/>
  <c r="BL122" i="3"/>
  <c r="BL123" i="3"/>
  <c r="BL124" i="3"/>
  <c r="BL125" i="3"/>
  <c r="BL126" i="3"/>
  <c r="BL127" i="3"/>
  <c r="BL128" i="3"/>
  <c r="BL129" i="3"/>
  <c r="BL130" i="3"/>
  <c r="BL131" i="3"/>
  <c r="BL132" i="3"/>
  <c r="BL133" i="3"/>
  <c r="BL134" i="3"/>
  <c r="BL135" i="3"/>
  <c r="BL136" i="3"/>
  <c r="BL137" i="3"/>
  <c r="BL138" i="3"/>
  <c r="BL139" i="3"/>
  <c r="BL140" i="3"/>
  <c r="BL141" i="3"/>
  <c r="BL142" i="3"/>
  <c r="BL143" i="3"/>
  <c r="BL144" i="3"/>
  <c r="BL145" i="3"/>
  <c r="BL146" i="3"/>
  <c r="BL147" i="3"/>
  <c r="BL148" i="3"/>
  <c r="BL149" i="3"/>
  <c r="BL150" i="3"/>
  <c r="BL151" i="3"/>
  <c r="BL152" i="3"/>
  <c r="BL153" i="3"/>
  <c r="BL154" i="3"/>
  <c r="BL155" i="3"/>
  <c r="BL156" i="3"/>
  <c r="BL157" i="3"/>
  <c r="BL158" i="3"/>
  <c r="BL159" i="3"/>
  <c r="BL160" i="3"/>
  <c r="BL161" i="3"/>
  <c r="BL162" i="3"/>
  <c r="BL163" i="3"/>
  <c r="BL164" i="3"/>
  <c r="BL165" i="3"/>
  <c r="BL166" i="3"/>
  <c r="BL167" i="3"/>
  <c r="BL168" i="3"/>
  <c r="BL169" i="3"/>
  <c r="BL170" i="3"/>
  <c r="BL171" i="3"/>
  <c r="BL172" i="3"/>
  <c r="BL173" i="3"/>
  <c r="BL174" i="3"/>
  <c r="BL175" i="3"/>
  <c r="BL176" i="3"/>
  <c r="BL177" i="3"/>
  <c r="BL178" i="3"/>
  <c r="BL179" i="3"/>
  <c r="BL180" i="3"/>
  <c r="BL181" i="3"/>
  <c r="BL182" i="3"/>
  <c r="BL183" i="3"/>
  <c r="BL184" i="3"/>
  <c r="BL185" i="3"/>
  <c r="BL186" i="3"/>
  <c r="BL187" i="3"/>
  <c r="BL188" i="3"/>
  <c r="BL189" i="3"/>
  <c r="BL190" i="3"/>
  <c r="BL191" i="3"/>
  <c r="BL192" i="3"/>
  <c r="BL193" i="3"/>
  <c r="BL194" i="3"/>
  <c r="BL195" i="3"/>
  <c r="BL196" i="3"/>
  <c r="BL197" i="3"/>
  <c r="BL198" i="3"/>
  <c r="BL199" i="3"/>
  <c r="BL200" i="3"/>
  <c r="BL201" i="3"/>
  <c r="BL202" i="3"/>
  <c r="BL203" i="3"/>
  <c r="BL204" i="3"/>
  <c r="BL205" i="3"/>
  <c r="BL206" i="3"/>
  <c r="BL207" i="3"/>
  <c r="C29" i="4"/>
  <c r="E28" i="4"/>
  <c r="D28" i="4"/>
  <c r="C28" i="4"/>
  <c r="E27" i="4"/>
  <c r="D27" i="4"/>
  <c r="BI8" i="3"/>
  <c r="BI9" i="3"/>
  <c r="BI10" i="3"/>
  <c r="BI11" i="3"/>
  <c r="BI12" i="3"/>
  <c r="BI13" i="3"/>
  <c r="BI14" i="3"/>
  <c r="BI15" i="3"/>
  <c r="BI16" i="3"/>
  <c r="BI17" i="3"/>
  <c r="BI18" i="3"/>
  <c r="BI19" i="3"/>
  <c r="BI20" i="3"/>
  <c r="BI21" i="3"/>
  <c r="BI22" i="3"/>
  <c r="BI23" i="3"/>
  <c r="BI24" i="3"/>
  <c r="BI25" i="3"/>
  <c r="BI26" i="3"/>
  <c r="BI27" i="3"/>
  <c r="BI28" i="3"/>
  <c r="BI29" i="3"/>
  <c r="BI30" i="3"/>
  <c r="BI31" i="3"/>
  <c r="BI32" i="3"/>
  <c r="BI33" i="3"/>
  <c r="BI34" i="3"/>
  <c r="BI35" i="3"/>
  <c r="BI36" i="3"/>
  <c r="BI37" i="3"/>
  <c r="BI38" i="3"/>
  <c r="BI39" i="3"/>
  <c r="BI40" i="3"/>
  <c r="BI41" i="3"/>
  <c r="BI42" i="3"/>
  <c r="BI43" i="3"/>
  <c r="BI44" i="3"/>
  <c r="BI45" i="3"/>
  <c r="BI46" i="3"/>
  <c r="BI47" i="3"/>
  <c r="BI48" i="3"/>
  <c r="BI49" i="3"/>
  <c r="BI50" i="3"/>
  <c r="BI51" i="3"/>
  <c r="BI52" i="3"/>
  <c r="BI53" i="3"/>
  <c r="BI54" i="3"/>
  <c r="BI55" i="3"/>
  <c r="BI56" i="3"/>
  <c r="BI57" i="3"/>
  <c r="BI58" i="3"/>
  <c r="BI59" i="3"/>
  <c r="BI60" i="3"/>
  <c r="BI61" i="3"/>
  <c r="BI62" i="3"/>
  <c r="BI63" i="3"/>
  <c r="BI64" i="3"/>
  <c r="BI65" i="3"/>
  <c r="BI66" i="3"/>
  <c r="BI67" i="3"/>
  <c r="BI68" i="3"/>
  <c r="BI69" i="3"/>
  <c r="BI70" i="3"/>
  <c r="BI71" i="3"/>
  <c r="BI72" i="3"/>
  <c r="BI73" i="3"/>
  <c r="BI74" i="3"/>
  <c r="BI75" i="3"/>
  <c r="BI76" i="3"/>
  <c r="BI77" i="3"/>
  <c r="BI78" i="3"/>
  <c r="BI79" i="3"/>
  <c r="BI80" i="3"/>
  <c r="BI81" i="3"/>
  <c r="BI82" i="3"/>
  <c r="BI83" i="3"/>
  <c r="BI84" i="3"/>
  <c r="BI85" i="3"/>
  <c r="BI86" i="3"/>
  <c r="BI87" i="3"/>
  <c r="BI88" i="3"/>
  <c r="BI89" i="3"/>
  <c r="BI90" i="3"/>
  <c r="BI91" i="3"/>
  <c r="BI92" i="3"/>
  <c r="BI93" i="3"/>
  <c r="BI94" i="3"/>
  <c r="BI95" i="3"/>
  <c r="BI96" i="3"/>
  <c r="BI97" i="3"/>
  <c r="BI98" i="3"/>
  <c r="BI99" i="3"/>
  <c r="BI100" i="3"/>
  <c r="BI101" i="3"/>
  <c r="BI102" i="3"/>
  <c r="BI103" i="3"/>
  <c r="BI104" i="3"/>
  <c r="BI105" i="3"/>
  <c r="BI106" i="3"/>
  <c r="BI107" i="3"/>
  <c r="BI108" i="3"/>
  <c r="BI109" i="3"/>
  <c r="BI110" i="3"/>
  <c r="BI111" i="3"/>
  <c r="BI112" i="3"/>
  <c r="BI113" i="3"/>
  <c r="BI114" i="3"/>
  <c r="BI115" i="3"/>
  <c r="BI116" i="3"/>
  <c r="BI117" i="3"/>
  <c r="BI118" i="3"/>
  <c r="BI119" i="3"/>
  <c r="BI120" i="3"/>
  <c r="BI121" i="3"/>
  <c r="BI122" i="3"/>
  <c r="BI123" i="3"/>
  <c r="BI124" i="3"/>
  <c r="BI125" i="3"/>
  <c r="BI126" i="3"/>
  <c r="BI127" i="3"/>
  <c r="BI128" i="3"/>
  <c r="BI129" i="3"/>
  <c r="BI130" i="3"/>
  <c r="BI131" i="3"/>
  <c r="BI132" i="3"/>
  <c r="BI133" i="3"/>
  <c r="BI134" i="3"/>
  <c r="BI135" i="3"/>
  <c r="BI136" i="3"/>
  <c r="BI137" i="3"/>
  <c r="BI138" i="3"/>
  <c r="BI139" i="3"/>
  <c r="BI140" i="3"/>
  <c r="BI141" i="3"/>
  <c r="BI142" i="3"/>
  <c r="BI143" i="3"/>
  <c r="BI144" i="3"/>
  <c r="BI145" i="3"/>
  <c r="BI146" i="3"/>
  <c r="BI147" i="3"/>
  <c r="BI148" i="3"/>
  <c r="BI149" i="3"/>
  <c r="BI150" i="3"/>
  <c r="BI151" i="3"/>
  <c r="BI152" i="3"/>
  <c r="BI153" i="3"/>
  <c r="BI154" i="3"/>
  <c r="BI155" i="3"/>
  <c r="BI156" i="3"/>
  <c r="BI157" i="3"/>
  <c r="BI158" i="3"/>
  <c r="BI159" i="3"/>
  <c r="BI160" i="3"/>
  <c r="BI161" i="3"/>
  <c r="BI162" i="3"/>
  <c r="BI163" i="3"/>
  <c r="BI164" i="3"/>
  <c r="BI165" i="3"/>
  <c r="BI166" i="3"/>
  <c r="BI167" i="3"/>
  <c r="BI168" i="3"/>
  <c r="BI169" i="3"/>
  <c r="BI170" i="3"/>
  <c r="BI171" i="3"/>
  <c r="BI172" i="3"/>
  <c r="BI173" i="3"/>
  <c r="BI174" i="3"/>
  <c r="BI175" i="3"/>
  <c r="BI176" i="3"/>
  <c r="BI177" i="3"/>
  <c r="BI178" i="3"/>
  <c r="BI179" i="3"/>
  <c r="BI180" i="3"/>
  <c r="BI181" i="3"/>
  <c r="BI182" i="3"/>
  <c r="BI183" i="3"/>
  <c r="BI184" i="3"/>
  <c r="BI185" i="3"/>
  <c r="BI186" i="3"/>
  <c r="BI187" i="3"/>
  <c r="BI188" i="3"/>
  <c r="BI189" i="3"/>
  <c r="BI190" i="3"/>
  <c r="BI191" i="3"/>
  <c r="BI192" i="3"/>
  <c r="BI193" i="3"/>
  <c r="BI194" i="3"/>
  <c r="BI195" i="3"/>
  <c r="BI196" i="3"/>
  <c r="BI197" i="3"/>
  <c r="BI198" i="3"/>
  <c r="BI199" i="3"/>
  <c r="BI200" i="3"/>
  <c r="BI201" i="3"/>
  <c r="BI202" i="3"/>
  <c r="BI203" i="3"/>
  <c r="BI204" i="3"/>
  <c r="BI205" i="3"/>
  <c r="BI206" i="3"/>
  <c r="BI207" i="3"/>
  <c r="C27" i="4"/>
  <c r="E26" i="4"/>
  <c r="D26" i="4"/>
  <c r="BH8" i="3"/>
  <c r="BH9" i="3"/>
  <c r="BH10" i="3"/>
  <c r="BH11" i="3"/>
  <c r="BH12" i="3"/>
  <c r="BH13" i="3"/>
  <c r="BH14" i="3"/>
  <c r="BH15" i="3"/>
  <c r="BH16" i="3"/>
  <c r="BH17" i="3"/>
  <c r="BH18" i="3"/>
  <c r="BH19" i="3"/>
  <c r="BH20" i="3"/>
  <c r="BH21" i="3"/>
  <c r="BH22" i="3"/>
  <c r="BH23" i="3"/>
  <c r="BH24" i="3"/>
  <c r="BH25" i="3"/>
  <c r="BH26" i="3"/>
  <c r="BH27" i="3"/>
  <c r="BH28" i="3"/>
  <c r="BH29" i="3"/>
  <c r="BH30" i="3"/>
  <c r="BH31" i="3"/>
  <c r="BH32" i="3"/>
  <c r="BH33" i="3"/>
  <c r="BH34" i="3"/>
  <c r="BH35" i="3"/>
  <c r="BH36" i="3"/>
  <c r="BH37" i="3"/>
  <c r="BH38" i="3"/>
  <c r="BH39" i="3"/>
  <c r="BH40" i="3"/>
  <c r="BH41" i="3"/>
  <c r="BH42" i="3"/>
  <c r="BH43" i="3"/>
  <c r="BH44" i="3"/>
  <c r="BH45" i="3"/>
  <c r="BH46" i="3"/>
  <c r="BH47" i="3"/>
  <c r="BH48" i="3"/>
  <c r="BH49" i="3"/>
  <c r="BH50" i="3"/>
  <c r="BH51" i="3"/>
  <c r="BH52" i="3"/>
  <c r="BH53" i="3"/>
  <c r="BH54" i="3"/>
  <c r="BH55" i="3"/>
  <c r="BH56" i="3"/>
  <c r="BH57" i="3"/>
  <c r="BH58" i="3"/>
  <c r="BH59" i="3"/>
  <c r="BH60" i="3"/>
  <c r="BH61" i="3"/>
  <c r="BH62" i="3"/>
  <c r="BH63" i="3"/>
  <c r="BH64" i="3"/>
  <c r="BH65" i="3"/>
  <c r="BH66" i="3"/>
  <c r="BH67" i="3"/>
  <c r="BH68" i="3"/>
  <c r="BH69" i="3"/>
  <c r="BH70" i="3"/>
  <c r="BH71" i="3"/>
  <c r="BH72" i="3"/>
  <c r="BH73" i="3"/>
  <c r="BH74" i="3"/>
  <c r="BH75" i="3"/>
  <c r="BH76" i="3"/>
  <c r="BH77" i="3"/>
  <c r="BH78" i="3"/>
  <c r="BH79" i="3"/>
  <c r="BH80" i="3"/>
  <c r="BH81" i="3"/>
  <c r="BH82" i="3"/>
  <c r="BH83" i="3"/>
  <c r="BH84" i="3"/>
  <c r="BH85" i="3"/>
  <c r="BH86" i="3"/>
  <c r="BH87" i="3"/>
  <c r="BH88" i="3"/>
  <c r="BH89" i="3"/>
  <c r="BH90" i="3"/>
  <c r="BH91" i="3"/>
  <c r="BH92" i="3"/>
  <c r="BH93" i="3"/>
  <c r="BH94" i="3"/>
  <c r="BH95" i="3"/>
  <c r="BH96" i="3"/>
  <c r="BH97" i="3"/>
  <c r="BH98" i="3"/>
  <c r="BH99" i="3"/>
  <c r="BH100" i="3"/>
  <c r="BH101" i="3"/>
  <c r="BH102" i="3"/>
  <c r="BH103" i="3"/>
  <c r="BH104" i="3"/>
  <c r="BH105" i="3"/>
  <c r="BH106" i="3"/>
  <c r="BH107" i="3"/>
  <c r="BH108" i="3"/>
  <c r="BH109" i="3"/>
  <c r="BH110" i="3"/>
  <c r="BH111" i="3"/>
  <c r="BH112" i="3"/>
  <c r="BH113" i="3"/>
  <c r="BH114" i="3"/>
  <c r="BH115" i="3"/>
  <c r="BH116" i="3"/>
  <c r="BH117" i="3"/>
  <c r="BH118" i="3"/>
  <c r="BH119" i="3"/>
  <c r="BH120" i="3"/>
  <c r="BH121" i="3"/>
  <c r="BH122" i="3"/>
  <c r="BH123" i="3"/>
  <c r="BH124" i="3"/>
  <c r="BH125" i="3"/>
  <c r="BH126" i="3"/>
  <c r="BH127" i="3"/>
  <c r="BH128" i="3"/>
  <c r="BH129" i="3"/>
  <c r="BH130" i="3"/>
  <c r="BH131" i="3"/>
  <c r="BH132" i="3"/>
  <c r="BH133" i="3"/>
  <c r="BH134" i="3"/>
  <c r="BH135" i="3"/>
  <c r="BH136" i="3"/>
  <c r="BH137" i="3"/>
  <c r="BH138" i="3"/>
  <c r="BH139" i="3"/>
  <c r="BH140" i="3"/>
  <c r="BH141" i="3"/>
  <c r="BH142" i="3"/>
  <c r="BH143" i="3"/>
  <c r="BH144" i="3"/>
  <c r="BH145" i="3"/>
  <c r="BH146" i="3"/>
  <c r="BH147" i="3"/>
  <c r="BH148" i="3"/>
  <c r="BH149" i="3"/>
  <c r="BH150" i="3"/>
  <c r="BH151" i="3"/>
  <c r="BH152" i="3"/>
  <c r="BH153" i="3"/>
  <c r="BH154" i="3"/>
  <c r="BH155" i="3"/>
  <c r="BH156" i="3"/>
  <c r="BH157" i="3"/>
  <c r="BH158" i="3"/>
  <c r="BH159" i="3"/>
  <c r="BH160" i="3"/>
  <c r="BH161" i="3"/>
  <c r="BH162" i="3"/>
  <c r="BH163" i="3"/>
  <c r="BH164" i="3"/>
  <c r="BH165" i="3"/>
  <c r="BH166" i="3"/>
  <c r="BH167" i="3"/>
  <c r="BH168" i="3"/>
  <c r="BH169" i="3"/>
  <c r="BH170" i="3"/>
  <c r="BH171" i="3"/>
  <c r="BH172" i="3"/>
  <c r="BH173" i="3"/>
  <c r="BH174" i="3"/>
  <c r="BH175" i="3"/>
  <c r="BH176" i="3"/>
  <c r="BH177" i="3"/>
  <c r="BH178" i="3"/>
  <c r="BH179" i="3"/>
  <c r="BH180" i="3"/>
  <c r="BH181" i="3"/>
  <c r="BH182" i="3"/>
  <c r="BH183" i="3"/>
  <c r="BH184" i="3"/>
  <c r="BH185" i="3"/>
  <c r="BH186" i="3"/>
  <c r="BH187" i="3"/>
  <c r="BH188" i="3"/>
  <c r="BH189" i="3"/>
  <c r="BH190" i="3"/>
  <c r="BH191" i="3"/>
  <c r="BH192" i="3"/>
  <c r="BH193" i="3"/>
  <c r="BH194" i="3"/>
  <c r="BH195" i="3"/>
  <c r="BH196" i="3"/>
  <c r="BH197" i="3"/>
  <c r="BH198" i="3"/>
  <c r="BH199" i="3"/>
  <c r="BH200" i="3"/>
  <c r="BH201" i="3"/>
  <c r="BH202" i="3"/>
  <c r="BH203" i="3"/>
  <c r="BH204" i="3"/>
  <c r="BH205" i="3"/>
  <c r="BH206" i="3"/>
  <c r="BH207" i="3"/>
  <c r="C26" i="4"/>
  <c r="E25" i="4"/>
  <c r="D25" i="4"/>
  <c r="BE8" i="3"/>
  <c r="BE9" i="3"/>
  <c r="BE10" i="3"/>
  <c r="BE11" i="3"/>
  <c r="BE12" i="3"/>
  <c r="BE13" i="3"/>
  <c r="BE14" i="3"/>
  <c r="BE15" i="3"/>
  <c r="BE16" i="3"/>
  <c r="BE17" i="3"/>
  <c r="BE18" i="3"/>
  <c r="BE19" i="3"/>
  <c r="BE20" i="3"/>
  <c r="BE21" i="3"/>
  <c r="BE22" i="3"/>
  <c r="BE23" i="3"/>
  <c r="BE24" i="3"/>
  <c r="BE25" i="3"/>
  <c r="BE26" i="3"/>
  <c r="BE27" i="3"/>
  <c r="BE28" i="3"/>
  <c r="BE29" i="3"/>
  <c r="BE30" i="3"/>
  <c r="BE31" i="3"/>
  <c r="BE32" i="3"/>
  <c r="BE33" i="3"/>
  <c r="BE34" i="3"/>
  <c r="BE35" i="3"/>
  <c r="BE36" i="3"/>
  <c r="BE37" i="3"/>
  <c r="BE38" i="3"/>
  <c r="BE39" i="3"/>
  <c r="BE40" i="3"/>
  <c r="BE41" i="3"/>
  <c r="BE42" i="3"/>
  <c r="BE43" i="3"/>
  <c r="BE44" i="3"/>
  <c r="BE45" i="3"/>
  <c r="BE46" i="3"/>
  <c r="BE47" i="3"/>
  <c r="BE48" i="3"/>
  <c r="BE49" i="3"/>
  <c r="BE50" i="3"/>
  <c r="BE51" i="3"/>
  <c r="BE52" i="3"/>
  <c r="BE53" i="3"/>
  <c r="BE54" i="3"/>
  <c r="BE55" i="3"/>
  <c r="BE56" i="3"/>
  <c r="BE57" i="3"/>
  <c r="BE58" i="3"/>
  <c r="BE59" i="3"/>
  <c r="BE60" i="3"/>
  <c r="BE61" i="3"/>
  <c r="BE62" i="3"/>
  <c r="BE63" i="3"/>
  <c r="BE64" i="3"/>
  <c r="BE65" i="3"/>
  <c r="BE66" i="3"/>
  <c r="BE67" i="3"/>
  <c r="BE68" i="3"/>
  <c r="BE69" i="3"/>
  <c r="BE70" i="3"/>
  <c r="BE71" i="3"/>
  <c r="BE72" i="3"/>
  <c r="BE73" i="3"/>
  <c r="BE74" i="3"/>
  <c r="BE75" i="3"/>
  <c r="BE76" i="3"/>
  <c r="BE77" i="3"/>
  <c r="BE78" i="3"/>
  <c r="BE79" i="3"/>
  <c r="BE80" i="3"/>
  <c r="BE81" i="3"/>
  <c r="BE82" i="3"/>
  <c r="BE83" i="3"/>
  <c r="BE84" i="3"/>
  <c r="BE85" i="3"/>
  <c r="BE86" i="3"/>
  <c r="BE87" i="3"/>
  <c r="BE88" i="3"/>
  <c r="BE89" i="3"/>
  <c r="BE90" i="3"/>
  <c r="BE91" i="3"/>
  <c r="BE92" i="3"/>
  <c r="BE93" i="3"/>
  <c r="BE94" i="3"/>
  <c r="BE95" i="3"/>
  <c r="BE96" i="3"/>
  <c r="BE97" i="3"/>
  <c r="BE98" i="3"/>
  <c r="BE99" i="3"/>
  <c r="BE100" i="3"/>
  <c r="BE101" i="3"/>
  <c r="BE102" i="3"/>
  <c r="BE103" i="3"/>
  <c r="BE104" i="3"/>
  <c r="BE105" i="3"/>
  <c r="BE106" i="3"/>
  <c r="BE107" i="3"/>
  <c r="BE108" i="3"/>
  <c r="BE109" i="3"/>
  <c r="BE110" i="3"/>
  <c r="BE111" i="3"/>
  <c r="BE112" i="3"/>
  <c r="BE113" i="3"/>
  <c r="BE114" i="3"/>
  <c r="BE115" i="3"/>
  <c r="BE116" i="3"/>
  <c r="BE117" i="3"/>
  <c r="BE118" i="3"/>
  <c r="BE119" i="3"/>
  <c r="BE120" i="3"/>
  <c r="BE121" i="3"/>
  <c r="BE122" i="3"/>
  <c r="BE123" i="3"/>
  <c r="BE124" i="3"/>
  <c r="BE125" i="3"/>
  <c r="BE126" i="3"/>
  <c r="BE127" i="3"/>
  <c r="BE128" i="3"/>
  <c r="BE129" i="3"/>
  <c r="BE130" i="3"/>
  <c r="BE131" i="3"/>
  <c r="BE132" i="3"/>
  <c r="BE133" i="3"/>
  <c r="BE134" i="3"/>
  <c r="BE135" i="3"/>
  <c r="BE136" i="3"/>
  <c r="BE137" i="3"/>
  <c r="BE138" i="3"/>
  <c r="BE139" i="3"/>
  <c r="BE140" i="3"/>
  <c r="BE141" i="3"/>
  <c r="BE142" i="3"/>
  <c r="BE143" i="3"/>
  <c r="BE144" i="3"/>
  <c r="BE145" i="3"/>
  <c r="BE146" i="3"/>
  <c r="BE147" i="3"/>
  <c r="BE148" i="3"/>
  <c r="BE149" i="3"/>
  <c r="BE150" i="3"/>
  <c r="BE151" i="3"/>
  <c r="BE152" i="3"/>
  <c r="BE153" i="3"/>
  <c r="BE154" i="3"/>
  <c r="BE155" i="3"/>
  <c r="BE156" i="3"/>
  <c r="BE157" i="3"/>
  <c r="BE158" i="3"/>
  <c r="BE159" i="3"/>
  <c r="BE160" i="3"/>
  <c r="BE161" i="3"/>
  <c r="BE162" i="3"/>
  <c r="BE163" i="3"/>
  <c r="BE164" i="3"/>
  <c r="BE165" i="3"/>
  <c r="BE166" i="3"/>
  <c r="BE167" i="3"/>
  <c r="BE168" i="3"/>
  <c r="BE169" i="3"/>
  <c r="BE170" i="3"/>
  <c r="BE171" i="3"/>
  <c r="BE172" i="3"/>
  <c r="BE173" i="3"/>
  <c r="BE174" i="3"/>
  <c r="BE175" i="3"/>
  <c r="BE176" i="3"/>
  <c r="BE177" i="3"/>
  <c r="BE178" i="3"/>
  <c r="BE179" i="3"/>
  <c r="BE180" i="3"/>
  <c r="BE181" i="3"/>
  <c r="BE182" i="3"/>
  <c r="BE183" i="3"/>
  <c r="BE184" i="3"/>
  <c r="BE185" i="3"/>
  <c r="BE186" i="3"/>
  <c r="BE187" i="3"/>
  <c r="BE188" i="3"/>
  <c r="BE189" i="3"/>
  <c r="BE190" i="3"/>
  <c r="BE191" i="3"/>
  <c r="BE192" i="3"/>
  <c r="BE193" i="3"/>
  <c r="BE194" i="3"/>
  <c r="BE195" i="3"/>
  <c r="BE196" i="3"/>
  <c r="BE197" i="3"/>
  <c r="BE198" i="3"/>
  <c r="BE199" i="3"/>
  <c r="BE200" i="3"/>
  <c r="BE201" i="3"/>
  <c r="BE202" i="3"/>
  <c r="BE203" i="3"/>
  <c r="BE204" i="3"/>
  <c r="BE205" i="3"/>
  <c r="BE206" i="3"/>
  <c r="BE207" i="3"/>
  <c r="C25" i="4"/>
  <c r="BU8" i="3"/>
  <c r="BU9" i="3"/>
  <c r="BU10" i="3"/>
  <c r="BU11" i="3"/>
  <c r="BU12" i="3"/>
  <c r="BU13" i="3"/>
  <c r="BU14" i="3"/>
  <c r="BU15" i="3"/>
  <c r="BU16" i="3"/>
  <c r="BU17" i="3"/>
  <c r="BU18" i="3"/>
  <c r="BU19" i="3"/>
  <c r="BU20" i="3"/>
  <c r="BU21" i="3"/>
  <c r="BU22" i="3"/>
  <c r="BU23" i="3"/>
  <c r="BU24" i="3"/>
  <c r="BU25" i="3"/>
  <c r="BU26" i="3"/>
  <c r="BU27" i="3"/>
  <c r="BU28" i="3"/>
  <c r="BU29" i="3"/>
  <c r="BU30" i="3"/>
  <c r="BU31" i="3"/>
  <c r="BU32" i="3"/>
  <c r="BU33" i="3"/>
  <c r="BU34" i="3"/>
  <c r="BU35" i="3"/>
  <c r="BU36" i="3"/>
  <c r="BU37" i="3"/>
  <c r="BU38" i="3"/>
  <c r="BU39" i="3"/>
  <c r="BU40" i="3"/>
  <c r="BU41" i="3"/>
  <c r="BU42" i="3"/>
  <c r="BU43" i="3"/>
  <c r="BU44" i="3"/>
  <c r="BU45" i="3"/>
  <c r="BU46" i="3"/>
  <c r="BU47" i="3"/>
  <c r="BU48" i="3"/>
  <c r="BU49" i="3"/>
  <c r="BU50" i="3"/>
  <c r="BU51" i="3"/>
  <c r="BU52" i="3"/>
  <c r="BU53" i="3"/>
  <c r="BU54" i="3"/>
  <c r="BU55" i="3"/>
  <c r="BU56" i="3"/>
  <c r="BU57" i="3"/>
  <c r="BU58" i="3"/>
  <c r="BU59" i="3"/>
  <c r="BU60" i="3"/>
  <c r="BU61" i="3"/>
  <c r="BU62" i="3"/>
  <c r="BU63" i="3"/>
  <c r="BU64" i="3"/>
  <c r="BU65" i="3"/>
  <c r="BU66" i="3"/>
  <c r="BU67" i="3"/>
  <c r="BU68" i="3"/>
  <c r="BU69" i="3"/>
  <c r="BU70" i="3"/>
  <c r="BU71" i="3"/>
  <c r="BU72" i="3"/>
  <c r="BU73" i="3"/>
  <c r="BU74" i="3"/>
  <c r="BU75" i="3"/>
  <c r="BU76" i="3"/>
  <c r="BU77" i="3"/>
  <c r="BU78" i="3"/>
  <c r="BU79" i="3"/>
  <c r="BU80" i="3"/>
  <c r="BU81" i="3"/>
  <c r="BU82" i="3"/>
  <c r="BU83" i="3"/>
  <c r="BU84" i="3"/>
  <c r="BU85" i="3"/>
  <c r="BU86" i="3"/>
  <c r="BU87" i="3"/>
  <c r="BU88" i="3"/>
  <c r="BU89" i="3"/>
  <c r="BU90" i="3"/>
  <c r="BU91" i="3"/>
  <c r="BU92" i="3"/>
  <c r="BU93" i="3"/>
  <c r="BU94" i="3"/>
  <c r="BU95" i="3"/>
  <c r="BU96" i="3"/>
  <c r="BU97" i="3"/>
  <c r="BU98" i="3"/>
  <c r="BU99" i="3"/>
  <c r="BU100" i="3"/>
  <c r="BU101" i="3"/>
  <c r="BU102" i="3"/>
  <c r="BU103" i="3"/>
  <c r="BU104" i="3"/>
  <c r="BU105" i="3"/>
  <c r="BU106" i="3"/>
  <c r="BU107" i="3"/>
  <c r="BU108" i="3"/>
  <c r="BU109" i="3"/>
  <c r="BU110" i="3"/>
  <c r="BU111" i="3"/>
  <c r="BU112" i="3"/>
  <c r="BU113" i="3"/>
  <c r="BU114" i="3"/>
  <c r="BU115" i="3"/>
  <c r="BU116" i="3"/>
  <c r="BU117" i="3"/>
  <c r="BU118" i="3"/>
  <c r="BU119" i="3"/>
  <c r="BU120" i="3"/>
  <c r="BU121" i="3"/>
  <c r="BU122" i="3"/>
  <c r="BU123" i="3"/>
  <c r="BU124" i="3"/>
  <c r="BU125" i="3"/>
  <c r="BU126" i="3"/>
  <c r="BU127" i="3"/>
  <c r="BU128" i="3"/>
  <c r="BU129" i="3"/>
  <c r="BU130" i="3"/>
  <c r="BU131" i="3"/>
  <c r="BU132" i="3"/>
  <c r="BU133" i="3"/>
  <c r="BU134" i="3"/>
  <c r="BU135" i="3"/>
  <c r="BU136" i="3"/>
  <c r="BU137" i="3"/>
  <c r="BU138" i="3"/>
  <c r="BU139" i="3"/>
  <c r="BU140" i="3"/>
  <c r="BU141" i="3"/>
  <c r="BU142" i="3"/>
  <c r="BU143" i="3"/>
  <c r="BU144" i="3"/>
  <c r="BU145" i="3"/>
  <c r="BU146" i="3"/>
  <c r="BU147" i="3"/>
  <c r="BU148" i="3"/>
  <c r="BU149" i="3"/>
  <c r="BU150" i="3"/>
  <c r="BU151" i="3"/>
  <c r="BU152" i="3"/>
  <c r="BU153" i="3"/>
  <c r="BU154" i="3"/>
  <c r="BU155" i="3"/>
  <c r="BU156" i="3"/>
  <c r="BU157" i="3"/>
  <c r="BU158" i="3"/>
  <c r="BU159" i="3"/>
  <c r="BU160" i="3"/>
  <c r="BU161" i="3"/>
  <c r="BU162" i="3"/>
  <c r="BU163" i="3"/>
  <c r="BU164" i="3"/>
  <c r="BU165" i="3"/>
  <c r="BU166" i="3"/>
  <c r="BU167" i="3"/>
  <c r="BU168" i="3"/>
  <c r="BU169" i="3"/>
  <c r="BU170" i="3"/>
  <c r="BU171" i="3"/>
  <c r="BU172" i="3"/>
  <c r="BU173" i="3"/>
  <c r="BU174" i="3"/>
  <c r="BU175" i="3"/>
  <c r="BU176" i="3"/>
  <c r="BU177" i="3"/>
  <c r="BU178" i="3"/>
  <c r="BU179" i="3"/>
  <c r="BU180" i="3"/>
  <c r="BU181" i="3"/>
  <c r="BU182" i="3"/>
  <c r="BU183" i="3"/>
  <c r="BU184" i="3"/>
  <c r="BU185" i="3"/>
  <c r="BU186" i="3"/>
  <c r="BU187" i="3"/>
  <c r="BU188" i="3"/>
  <c r="BU189" i="3"/>
  <c r="BU190" i="3"/>
  <c r="BU191" i="3"/>
  <c r="BU192" i="3"/>
  <c r="BU193" i="3"/>
  <c r="BU194" i="3"/>
  <c r="BU195" i="3"/>
  <c r="BU196" i="3"/>
  <c r="BU197" i="3"/>
  <c r="BU198" i="3"/>
  <c r="BU199" i="3"/>
  <c r="BU200" i="3"/>
  <c r="BU201" i="3"/>
  <c r="BU202" i="3"/>
  <c r="BU203" i="3"/>
  <c r="BU204" i="3"/>
  <c r="BU205" i="3"/>
  <c r="BU206" i="3"/>
  <c r="BU207" i="3"/>
  <c r="C18" i="4"/>
  <c r="F18" i="4"/>
  <c r="E18" i="4"/>
  <c r="D18" i="4"/>
  <c r="BT8" i="3"/>
  <c r="BT9" i="3"/>
  <c r="BT10" i="3"/>
  <c r="BT11" i="3"/>
  <c r="BT12" i="3"/>
  <c r="BT13" i="3"/>
  <c r="BT14" i="3"/>
  <c r="BT15" i="3"/>
  <c r="BT16" i="3"/>
  <c r="BT17" i="3"/>
  <c r="BT18" i="3"/>
  <c r="BT19" i="3"/>
  <c r="BT20" i="3"/>
  <c r="BT21" i="3"/>
  <c r="BT22" i="3"/>
  <c r="BT23" i="3"/>
  <c r="BT24" i="3"/>
  <c r="BT25" i="3"/>
  <c r="BT26" i="3"/>
  <c r="BT27" i="3"/>
  <c r="BT28" i="3"/>
  <c r="BT29" i="3"/>
  <c r="BT30" i="3"/>
  <c r="BT31" i="3"/>
  <c r="BT32" i="3"/>
  <c r="BT33" i="3"/>
  <c r="BT34" i="3"/>
  <c r="BT35" i="3"/>
  <c r="BT36" i="3"/>
  <c r="BT37" i="3"/>
  <c r="BT38" i="3"/>
  <c r="BT39" i="3"/>
  <c r="BT40" i="3"/>
  <c r="BT41" i="3"/>
  <c r="BT42" i="3"/>
  <c r="BT43" i="3"/>
  <c r="BT44" i="3"/>
  <c r="BT45" i="3"/>
  <c r="BT46" i="3"/>
  <c r="BT47" i="3"/>
  <c r="BT48" i="3"/>
  <c r="BT49" i="3"/>
  <c r="BT50" i="3"/>
  <c r="BT51" i="3"/>
  <c r="BT52" i="3"/>
  <c r="BT53" i="3"/>
  <c r="BT54" i="3"/>
  <c r="BT55" i="3"/>
  <c r="BT56" i="3"/>
  <c r="BT57" i="3"/>
  <c r="BT58" i="3"/>
  <c r="BT59" i="3"/>
  <c r="BT60" i="3"/>
  <c r="BT61" i="3"/>
  <c r="BT62" i="3"/>
  <c r="BT63" i="3"/>
  <c r="BT64" i="3"/>
  <c r="BT65" i="3"/>
  <c r="BT66" i="3"/>
  <c r="BT67" i="3"/>
  <c r="BT68" i="3"/>
  <c r="BT69" i="3"/>
  <c r="BT70" i="3"/>
  <c r="BT71" i="3"/>
  <c r="BT72" i="3"/>
  <c r="BT73" i="3"/>
  <c r="BT74" i="3"/>
  <c r="BT75" i="3"/>
  <c r="BT76" i="3"/>
  <c r="BT77" i="3"/>
  <c r="BT78" i="3"/>
  <c r="BT79" i="3"/>
  <c r="BT80" i="3"/>
  <c r="BT81" i="3"/>
  <c r="BT82" i="3"/>
  <c r="BT83" i="3"/>
  <c r="BT84" i="3"/>
  <c r="BT85" i="3"/>
  <c r="BT86" i="3"/>
  <c r="BT87" i="3"/>
  <c r="BT88" i="3"/>
  <c r="BT89" i="3"/>
  <c r="BT90" i="3"/>
  <c r="BT91" i="3"/>
  <c r="BT92" i="3"/>
  <c r="BT93" i="3"/>
  <c r="BT94" i="3"/>
  <c r="BT95" i="3"/>
  <c r="BT96" i="3"/>
  <c r="BT97" i="3"/>
  <c r="BT98" i="3"/>
  <c r="BT99" i="3"/>
  <c r="BT100" i="3"/>
  <c r="BT101" i="3"/>
  <c r="BT102" i="3"/>
  <c r="BT103" i="3"/>
  <c r="BT104" i="3"/>
  <c r="BT105" i="3"/>
  <c r="BT106" i="3"/>
  <c r="BT107" i="3"/>
  <c r="BT108" i="3"/>
  <c r="BT109" i="3"/>
  <c r="BT110" i="3"/>
  <c r="BT111" i="3"/>
  <c r="BT112" i="3"/>
  <c r="BT113" i="3"/>
  <c r="BT114" i="3"/>
  <c r="BT115" i="3"/>
  <c r="BT116" i="3"/>
  <c r="BT117" i="3"/>
  <c r="BT118" i="3"/>
  <c r="BT119" i="3"/>
  <c r="BT120" i="3"/>
  <c r="BT121" i="3"/>
  <c r="BT122" i="3"/>
  <c r="BT123" i="3"/>
  <c r="BT124" i="3"/>
  <c r="BT125" i="3"/>
  <c r="BT126" i="3"/>
  <c r="BT127" i="3"/>
  <c r="BT128" i="3"/>
  <c r="BT129" i="3"/>
  <c r="BT130" i="3"/>
  <c r="BT131" i="3"/>
  <c r="BT132" i="3"/>
  <c r="BT133" i="3"/>
  <c r="BT134" i="3"/>
  <c r="BT135" i="3"/>
  <c r="BT136" i="3"/>
  <c r="BT137" i="3"/>
  <c r="BT138" i="3"/>
  <c r="BT139" i="3"/>
  <c r="BT140" i="3"/>
  <c r="BT141" i="3"/>
  <c r="BT142" i="3"/>
  <c r="BT143" i="3"/>
  <c r="BT144" i="3"/>
  <c r="BT145" i="3"/>
  <c r="BT146" i="3"/>
  <c r="BT147" i="3"/>
  <c r="BT148" i="3"/>
  <c r="BT149" i="3"/>
  <c r="BT150" i="3"/>
  <c r="BT151" i="3"/>
  <c r="BT152" i="3"/>
  <c r="BT153" i="3"/>
  <c r="BT154" i="3"/>
  <c r="BT155" i="3"/>
  <c r="BT156" i="3"/>
  <c r="BT157" i="3"/>
  <c r="BT158" i="3"/>
  <c r="BT159" i="3"/>
  <c r="BT160" i="3"/>
  <c r="BT161" i="3"/>
  <c r="BT162" i="3"/>
  <c r="BT163" i="3"/>
  <c r="BT164" i="3"/>
  <c r="BT165" i="3"/>
  <c r="BT166" i="3"/>
  <c r="BT167" i="3"/>
  <c r="BT168" i="3"/>
  <c r="BT169" i="3"/>
  <c r="BT170" i="3"/>
  <c r="BT171" i="3"/>
  <c r="BT172" i="3"/>
  <c r="BT173" i="3"/>
  <c r="BT174" i="3"/>
  <c r="BT175" i="3"/>
  <c r="BT176" i="3"/>
  <c r="BT177" i="3"/>
  <c r="BT178" i="3"/>
  <c r="BT179" i="3"/>
  <c r="BT180" i="3"/>
  <c r="BT181" i="3"/>
  <c r="BT182" i="3"/>
  <c r="BT183" i="3"/>
  <c r="BT184" i="3"/>
  <c r="BT185" i="3"/>
  <c r="BT186" i="3"/>
  <c r="BT187" i="3"/>
  <c r="BT188" i="3"/>
  <c r="BT189" i="3"/>
  <c r="BT190" i="3"/>
  <c r="BT191" i="3"/>
  <c r="BT192" i="3"/>
  <c r="BT193" i="3"/>
  <c r="BT194" i="3"/>
  <c r="BT195" i="3"/>
  <c r="BT196" i="3"/>
  <c r="BT197" i="3"/>
  <c r="BT198" i="3"/>
  <c r="BT199" i="3"/>
  <c r="BT200" i="3"/>
  <c r="BT201" i="3"/>
  <c r="BT202" i="3"/>
  <c r="BT203" i="3"/>
  <c r="BT204" i="3"/>
  <c r="BT205" i="3"/>
  <c r="BT206" i="3"/>
  <c r="BT207" i="3"/>
  <c r="C17" i="4"/>
  <c r="F17" i="4"/>
  <c r="E17" i="4"/>
  <c r="D17" i="4"/>
  <c r="BS8" i="3"/>
  <c r="BS9" i="3"/>
  <c r="BS10" i="3"/>
  <c r="BS11" i="3"/>
  <c r="BS12" i="3"/>
  <c r="BS13" i="3"/>
  <c r="BS14" i="3"/>
  <c r="BS15" i="3"/>
  <c r="BS16" i="3"/>
  <c r="BS17" i="3"/>
  <c r="BS18" i="3"/>
  <c r="BS19" i="3"/>
  <c r="BS20" i="3"/>
  <c r="BS21" i="3"/>
  <c r="BS22" i="3"/>
  <c r="BS23" i="3"/>
  <c r="BS24" i="3"/>
  <c r="BS25" i="3"/>
  <c r="BS26" i="3"/>
  <c r="BS27" i="3"/>
  <c r="BS28" i="3"/>
  <c r="BS29" i="3"/>
  <c r="BS30" i="3"/>
  <c r="BS31" i="3"/>
  <c r="BS32" i="3"/>
  <c r="BS33" i="3"/>
  <c r="BS34" i="3"/>
  <c r="BS35" i="3"/>
  <c r="BS36" i="3"/>
  <c r="BS37" i="3"/>
  <c r="BS38" i="3"/>
  <c r="BS39" i="3"/>
  <c r="BS40" i="3"/>
  <c r="BS41" i="3"/>
  <c r="BS42" i="3"/>
  <c r="BS43" i="3"/>
  <c r="BS44" i="3"/>
  <c r="BS45" i="3"/>
  <c r="BS46" i="3"/>
  <c r="BS47" i="3"/>
  <c r="BS48" i="3"/>
  <c r="BS49" i="3"/>
  <c r="BS50" i="3"/>
  <c r="BS51" i="3"/>
  <c r="BS52" i="3"/>
  <c r="BS53" i="3"/>
  <c r="BS54" i="3"/>
  <c r="BS55" i="3"/>
  <c r="BS56" i="3"/>
  <c r="BS57" i="3"/>
  <c r="BS58" i="3"/>
  <c r="BS59" i="3"/>
  <c r="BS60" i="3"/>
  <c r="BS61" i="3"/>
  <c r="BS62" i="3"/>
  <c r="BS63" i="3"/>
  <c r="BS64" i="3"/>
  <c r="BS65" i="3"/>
  <c r="BS66" i="3"/>
  <c r="BS67" i="3"/>
  <c r="BS68" i="3"/>
  <c r="BS69" i="3"/>
  <c r="BS70" i="3"/>
  <c r="BS71" i="3"/>
  <c r="BS72" i="3"/>
  <c r="BS73" i="3"/>
  <c r="BS74" i="3"/>
  <c r="BS75" i="3"/>
  <c r="BS76" i="3"/>
  <c r="BS77" i="3"/>
  <c r="BS78" i="3"/>
  <c r="BS79" i="3"/>
  <c r="BS80" i="3"/>
  <c r="BS81" i="3"/>
  <c r="BS82" i="3"/>
  <c r="BS83" i="3"/>
  <c r="BS84" i="3"/>
  <c r="BS85" i="3"/>
  <c r="BS86" i="3"/>
  <c r="BS87" i="3"/>
  <c r="BS88" i="3"/>
  <c r="BS89" i="3"/>
  <c r="BS90" i="3"/>
  <c r="BS91" i="3"/>
  <c r="BS92" i="3"/>
  <c r="BS93" i="3"/>
  <c r="BS94" i="3"/>
  <c r="BS95" i="3"/>
  <c r="BS96" i="3"/>
  <c r="BS97" i="3"/>
  <c r="BS98" i="3"/>
  <c r="BS99" i="3"/>
  <c r="BS100" i="3"/>
  <c r="BS101" i="3"/>
  <c r="BS102" i="3"/>
  <c r="BS103" i="3"/>
  <c r="BS104" i="3"/>
  <c r="BS105" i="3"/>
  <c r="BS106" i="3"/>
  <c r="BS107" i="3"/>
  <c r="BS108" i="3"/>
  <c r="BS109" i="3"/>
  <c r="BS110" i="3"/>
  <c r="BS111" i="3"/>
  <c r="BS112" i="3"/>
  <c r="BS113" i="3"/>
  <c r="BS114" i="3"/>
  <c r="BS115" i="3"/>
  <c r="BS116" i="3"/>
  <c r="BS117" i="3"/>
  <c r="BS118" i="3"/>
  <c r="BS119" i="3"/>
  <c r="BS120" i="3"/>
  <c r="BS121" i="3"/>
  <c r="BS122" i="3"/>
  <c r="BS123" i="3"/>
  <c r="BS124" i="3"/>
  <c r="BS125" i="3"/>
  <c r="BS126" i="3"/>
  <c r="BS127" i="3"/>
  <c r="BS128" i="3"/>
  <c r="BS129" i="3"/>
  <c r="BS130" i="3"/>
  <c r="BS131" i="3"/>
  <c r="BS132" i="3"/>
  <c r="BS133" i="3"/>
  <c r="BS134" i="3"/>
  <c r="BS135" i="3"/>
  <c r="BS136" i="3"/>
  <c r="BS137" i="3"/>
  <c r="BS138" i="3"/>
  <c r="BS139" i="3"/>
  <c r="BS140" i="3"/>
  <c r="BS141" i="3"/>
  <c r="BS142" i="3"/>
  <c r="BS143" i="3"/>
  <c r="BS144" i="3"/>
  <c r="BS145" i="3"/>
  <c r="BS146" i="3"/>
  <c r="BS147" i="3"/>
  <c r="BS148" i="3"/>
  <c r="BS149" i="3"/>
  <c r="BS150" i="3"/>
  <c r="BS151" i="3"/>
  <c r="BS152" i="3"/>
  <c r="BS153" i="3"/>
  <c r="BS154" i="3"/>
  <c r="BS155" i="3"/>
  <c r="BS156" i="3"/>
  <c r="BS157" i="3"/>
  <c r="BS158" i="3"/>
  <c r="BS159" i="3"/>
  <c r="BS160" i="3"/>
  <c r="BS161" i="3"/>
  <c r="BS162" i="3"/>
  <c r="BS163" i="3"/>
  <c r="BS164" i="3"/>
  <c r="BS165" i="3"/>
  <c r="BS166" i="3"/>
  <c r="BS167" i="3"/>
  <c r="BS168" i="3"/>
  <c r="BS169" i="3"/>
  <c r="BS170" i="3"/>
  <c r="BS171" i="3"/>
  <c r="BS172" i="3"/>
  <c r="BS173" i="3"/>
  <c r="BS174" i="3"/>
  <c r="BS175" i="3"/>
  <c r="BS176" i="3"/>
  <c r="BS177" i="3"/>
  <c r="BS178" i="3"/>
  <c r="BS179" i="3"/>
  <c r="BS180" i="3"/>
  <c r="BS181" i="3"/>
  <c r="BS182" i="3"/>
  <c r="BS183" i="3"/>
  <c r="BS184" i="3"/>
  <c r="BS185" i="3"/>
  <c r="BS186" i="3"/>
  <c r="BS187" i="3"/>
  <c r="BS188" i="3"/>
  <c r="BS189" i="3"/>
  <c r="BS190" i="3"/>
  <c r="BS191" i="3"/>
  <c r="BS192" i="3"/>
  <c r="BS193" i="3"/>
  <c r="BS194" i="3"/>
  <c r="BS195" i="3"/>
  <c r="BS196" i="3"/>
  <c r="BS197" i="3"/>
  <c r="BS198" i="3"/>
  <c r="BS199" i="3"/>
  <c r="BS200" i="3"/>
  <c r="BS201" i="3"/>
  <c r="BS202" i="3"/>
  <c r="BS203" i="3"/>
  <c r="BS204" i="3"/>
  <c r="BS205" i="3"/>
  <c r="BS206" i="3"/>
  <c r="BS207" i="3"/>
  <c r="C16" i="4"/>
  <c r="F16" i="4"/>
  <c r="E16" i="4"/>
  <c r="D16" i="4"/>
  <c r="BR8" i="3"/>
  <c r="BR9" i="3"/>
  <c r="BR10" i="3"/>
  <c r="BR11" i="3"/>
  <c r="BR12" i="3"/>
  <c r="BR13" i="3"/>
  <c r="BR14" i="3"/>
  <c r="BR15" i="3"/>
  <c r="BR16" i="3"/>
  <c r="BR17" i="3"/>
  <c r="BR18" i="3"/>
  <c r="BR19" i="3"/>
  <c r="BR20" i="3"/>
  <c r="BR21" i="3"/>
  <c r="BR22" i="3"/>
  <c r="BR23" i="3"/>
  <c r="BR24" i="3"/>
  <c r="BR25" i="3"/>
  <c r="BR26" i="3"/>
  <c r="BR27" i="3"/>
  <c r="BR28" i="3"/>
  <c r="BR29" i="3"/>
  <c r="BR30" i="3"/>
  <c r="BR31" i="3"/>
  <c r="BR32" i="3"/>
  <c r="BR33" i="3"/>
  <c r="BR34" i="3"/>
  <c r="BR35" i="3"/>
  <c r="BR36" i="3"/>
  <c r="BR37" i="3"/>
  <c r="BR38" i="3"/>
  <c r="BR39" i="3"/>
  <c r="BR40" i="3"/>
  <c r="BR41" i="3"/>
  <c r="BR42" i="3"/>
  <c r="BR43" i="3"/>
  <c r="BR44" i="3"/>
  <c r="BR45" i="3"/>
  <c r="BR46" i="3"/>
  <c r="BR47" i="3"/>
  <c r="BR48" i="3"/>
  <c r="BR49" i="3"/>
  <c r="BR50" i="3"/>
  <c r="BR51" i="3"/>
  <c r="BR52" i="3"/>
  <c r="BR53" i="3"/>
  <c r="BR54" i="3"/>
  <c r="BR55" i="3"/>
  <c r="BR56" i="3"/>
  <c r="BR57" i="3"/>
  <c r="BR58" i="3"/>
  <c r="BR59" i="3"/>
  <c r="BR60" i="3"/>
  <c r="BR61" i="3"/>
  <c r="BR62" i="3"/>
  <c r="BR63" i="3"/>
  <c r="BR64" i="3"/>
  <c r="BR65" i="3"/>
  <c r="BR66" i="3"/>
  <c r="BR67" i="3"/>
  <c r="BR68" i="3"/>
  <c r="BR69" i="3"/>
  <c r="BR70" i="3"/>
  <c r="BR71" i="3"/>
  <c r="BR72" i="3"/>
  <c r="BR73" i="3"/>
  <c r="BR74" i="3"/>
  <c r="BR75" i="3"/>
  <c r="BR76" i="3"/>
  <c r="BR77" i="3"/>
  <c r="BR78" i="3"/>
  <c r="BR79" i="3"/>
  <c r="BR80" i="3"/>
  <c r="BR81" i="3"/>
  <c r="BR82" i="3"/>
  <c r="BR83" i="3"/>
  <c r="BR84" i="3"/>
  <c r="BR85" i="3"/>
  <c r="BR86" i="3"/>
  <c r="BR87" i="3"/>
  <c r="BR88" i="3"/>
  <c r="BR89" i="3"/>
  <c r="BR90" i="3"/>
  <c r="BR91" i="3"/>
  <c r="BR92" i="3"/>
  <c r="BR93" i="3"/>
  <c r="BR94" i="3"/>
  <c r="BR95" i="3"/>
  <c r="BR96" i="3"/>
  <c r="BR97" i="3"/>
  <c r="BR98" i="3"/>
  <c r="BR99" i="3"/>
  <c r="BR100" i="3"/>
  <c r="BR101" i="3"/>
  <c r="BR102" i="3"/>
  <c r="BR103" i="3"/>
  <c r="BR104" i="3"/>
  <c r="BR105" i="3"/>
  <c r="BR106" i="3"/>
  <c r="BR107" i="3"/>
  <c r="BR108" i="3"/>
  <c r="BR109" i="3"/>
  <c r="BR110" i="3"/>
  <c r="BR111" i="3"/>
  <c r="BR112" i="3"/>
  <c r="BR113" i="3"/>
  <c r="BR114" i="3"/>
  <c r="BR115" i="3"/>
  <c r="BR116" i="3"/>
  <c r="BR117" i="3"/>
  <c r="BR118" i="3"/>
  <c r="BR119" i="3"/>
  <c r="BR120" i="3"/>
  <c r="BR121" i="3"/>
  <c r="BR122" i="3"/>
  <c r="BR123" i="3"/>
  <c r="BR124" i="3"/>
  <c r="BR125" i="3"/>
  <c r="BR126" i="3"/>
  <c r="BR127" i="3"/>
  <c r="BR128" i="3"/>
  <c r="BR129" i="3"/>
  <c r="BR130" i="3"/>
  <c r="BR131" i="3"/>
  <c r="BR132" i="3"/>
  <c r="BR133" i="3"/>
  <c r="BR134" i="3"/>
  <c r="BR135" i="3"/>
  <c r="BR136" i="3"/>
  <c r="BR137" i="3"/>
  <c r="BR138" i="3"/>
  <c r="BR139" i="3"/>
  <c r="BR140" i="3"/>
  <c r="BR141" i="3"/>
  <c r="BR142" i="3"/>
  <c r="BR143" i="3"/>
  <c r="BR144" i="3"/>
  <c r="BR145" i="3"/>
  <c r="BR146" i="3"/>
  <c r="BR147" i="3"/>
  <c r="BR148" i="3"/>
  <c r="BR149" i="3"/>
  <c r="BR150" i="3"/>
  <c r="BR151" i="3"/>
  <c r="BR152" i="3"/>
  <c r="BR153" i="3"/>
  <c r="BR154" i="3"/>
  <c r="BR155" i="3"/>
  <c r="BR156" i="3"/>
  <c r="BR157" i="3"/>
  <c r="BR158" i="3"/>
  <c r="BR159" i="3"/>
  <c r="BR160" i="3"/>
  <c r="BR161" i="3"/>
  <c r="BR162" i="3"/>
  <c r="BR163" i="3"/>
  <c r="BR164" i="3"/>
  <c r="BR165" i="3"/>
  <c r="BR166" i="3"/>
  <c r="BR167" i="3"/>
  <c r="BR168" i="3"/>
  <c r="BR169" i="3"/>
  <c r="BR170" i="3"/>
  <c r="BR171" i="3"/>
  <c r="BR172" i="3"/>
  <c r="BR173" i="3"/>
  <c r="BR174" i="3"/>
  <c r="BR175" i="3"/>
  <c r="BR176" i="3"/>
  <c r="BR177" i="3"/>
  <c r="BR178" i="3"/>
  <c r="BR179" i="3"/>
  <c r="BR180" i="3"/>
  <c r="BR181" i="3"/>
  <c r="BR182" i="3"/>
  <c r="BR183" i="3"/>
  <c r="BR184" i="3"/>
  <c r="BR185" i="3"/>
  <c r="BR186" i="3"/>
  <c r="BR187" i="3"/>
  <c r="BR188" i="3"/>
  <c r="BR189" i="3"/>
  <c r="BR190" i="3"/>
  <c r="BR191" i="3"/>
  <c r="BR192" i="3"/>
  <c r="BR193" i="3"/>
  <c r="BR194" i="3"/>
  <c r="BR195" i="3"/>
  <c r="BR196" i="3"/>
  <c r="BR197" i="3"/>
  <c r="BR198" i="3"/>
  <c r="BR199" i="3"/>
  <c r="BR200" i="3"/>
  <c r="BR201" i="3"/>
  <c r="BR202" i="3"/>
  <c r="BR203" i="3"/>
  <c r="BR204" i="3"/>
  <c r="BR205" i="3"/>
  <c r="BR206" i="3"/>
  <c r="BR207" i="3"/>
  <c r="C15" i="4"/>
  <c r="F15" i="4"/>
  <c r="E15" i="4"/>
  <c r="D15" i="4"/>
  <c r="BQ8" i="3"/>
  <c r="BQ9" i="3"/>
  <c r="BQ10" i="3"/>
  <c r="BQ11" i="3"/>
  <c r="BQ12" i="3"/>
  <c r="BQ13" i="3"/>
  <c r="BQ14" i="3"/>
  <c r="BQ15" i="3"/>
  <c r="BQ16" i="3"/>
  <c r="BQ17" i="3"/>
  <c r="BQ18" i="3"/>
  <c r="BQ19" i="3"/>
  <c r="BQ20" i="3"/>
  <c r="BQ21" i="3"/>
  <c r="BQ22" i="3"/>
  <c r="BQ23" i="3"/>
  <c r="BQ24" i="3"/>
  <c r="BQ25" i="3"/>
  <c r="BQ26" i="3"/>
  <c r="BQ27" i="3"/>
  <c r="BQ28" i="3"/>
  <c r="BQ29" i="3"/>
  <c r="BQ30" i="3"/>
  <c r="BQ31" i="3"/>
  <c r="BQ32" i="3"/>
  <c r="BQ33" i="3"/>
  <c r="BQ34" i="3"/>
  <c r="BQ35" i="3"/>
  <c r="BQ36" i="3"/>
  <c r="BQ37" i="3"/>
  <c r="BQ38" i="3"/>
  <c r="BQ39" i="3"/>
  <c r="BQ40" i="3"/>
  <c r="BQ41" i="3"/>
  <c r="BQ42" i="3"/>
  <c r="BQ43" i="3"/>
  <c r="BQ44" i="3"/>
  <c r="BQ45" i="3"/>
  <c r="BQ46" i="3"/>
  <c r="BQ47" i="3"/>
  <c r="BQ48" i="3"/>
  <c r="BQ49" i="3"/>
  <c r="BQ50" i="3"/>
  <c r="BQ51" i="3"/>
  <c r="BQ52" i="3"/>
  <c r="BQ53" i="3"/>
  <c r="BQ54" i="3"/>
  <c r="BQ55" i="3"/>
  <c r="BQ56" i="3"/>
  <c r="BQ57" i="3"/>
  <c r="BQ58" i="3"/>
  <c r="BQ59" i="3"/>
  <c r="BQ60" i="3"/>
  <c r="BQ61" i="3"/>
  <c r="BQ62" i="3"/>
  <c r="BQ63" i="3"/>
  <c r="BQ64" i="3"/>
  <c r="BQ65" i="3"/>
  <c r="BQ66" i="3"/>
  <c r="BQ67" i="3"/>
  <c r="BQ68" i="3"/>
  <c r="BQ69" i="3"/>
  <c r="BQ70" i="3"/>
  <c r="BQ71" i="3"/>
  <c r="BQ72" i="3"/>
  <c r="BQ73" i="3"/>
  <c r="BQ74" i="3"/>
  <c r="BQ75" i="3"/>
  <c r="BQ76" i="3"/>
  <c r="BQ77" i="3"/>
  <c r="BQ78" i="3"/>
  <c r="BQ79" i="3"/>
  <c r="BQ80" i="3"/>
  <c r="BQ81" i="3"/>
  <c r="BQ82" i="3"/>
  <c r="BQ83" i="3"/>
  <c r="BQ84" i="3"/>
  <c r="BQ85" i="3"/>
  <c r="BQ86" i="3"/>
  <c r="BQ87" i="3"/>
  <c r="BQ88" i="3"/>
  <c r="BQ89" i="3"/>
  <c r="BQ90" i="3"/>
  <c r="BQ91" i="3"/>
  <c r="BQ92" i="3"/>
  <c r="BQ93" i="3"/>
  <c r="BQ94" i="3"/>
  <c r="BQ95" i="3"/>
  <c r="BQ96" i="3"/>
  <c r="BQ97" i="3"/>
  <c r="BQ98" i="3"/>
  <c r="BQ99" i="3"/>
  <c r="BQ100" i="3"/>
  <c r="BQ101" i="3"/>
  <c r="BQ102" i="3"/>
  <c r="BQ103" i="3"/>
  <c r="BQ104" i="3"/>
  <c r="BQ105" i="3"/>
  <c r="BQ106" i="3"/>
  <c r="BQ107" i="3"/>
  <c r="BQ108" i="3"/>
  <c r="BQ109" i="3"/>
  <c r="BQ110" i="3"/>
  <c r="BQ111" i="3"/>
  <c r="BQ112" i="3"/>
  <c r="BQ113" i="3"/>
  <c r="BQ114" i="3"/>
  <c r="BQ115" i="3"/>
  <c r="BQ116" i="3"/>
  <c r="BQ117" i="3"/>
  <c r="BQ118" i="3"/>
  <c r="BQ119" i="3"/>
  <c r="BQ120" i="3"/>
  <c r="BQ121" i="3"/>
  <c r="BQ122" i="3"/>
  <c r="BQ123" i="3"/>
  <c r="BQ124" i="3"/>
  <c r="BQ125" i="3"/>
  <c r="BQ126" i="3"/>
  <c r="BQ127" i="3"/>
  <c r="BQ128" i="3"/>
  <c r="BQ129" i="3"/>
  <c r="BQ130" i="3"/>
  <c r="BQ131" i="3"/>
  <c r="BQ132" i="3"/>
  <c r="BQ133" i="3"/>
  <c r="BQ134" i="3"/>
  <c r="BQ135" i="3"/>
  <c r="BQ136" i="3"/>
  <c r="BQ137" i="3"/>
  <c r="BQ138" i="3"/>
  <c r="BQ139" i="3"/>
  <c r="BQ140" i="3"/>
  <c r="BQ141" i="3"/>
  <c r="BQ142" i="3"/>
  <c r="BQ143" i="3"/>
  <c r="BQ144" i="3"/>
  <c r="BQ145" i="3"/>
  <c r="BQ146" i="3"/>
  <c r="BQ147" i="3"/>
  <c r="BQ148" i="3"/>
  <c r="BQ149" i="3"/>
  <c r="BQ150" i="3"/>
  <c r="BQ151" i="3"/>
  <c r="BQ152" i="3"/>
  <c r="BQ153" i="3"/>
  <c r="BQ154" i="3"/>
  <c r="BQ155" i="3"/>
  <c r="BQ156" i="3"/>
  <c r="BQ157" i="3"/>
  <c r="BQ158" i="3"/>
  <c r="BQ159" i="3"/>
  <c r="BQ160" i="3"/>
  <c r="BQ161" i="3"/>
  <c r="BQ162" i="3"/>
  <c r="BQ163" i="3"/>
  <c r="BQ164" i="3"/>
  <c r="BQ165" i="3"/>
  <c r="BQ166" i="3"/>
  <c r="BQ167" i="3"/>
  <c r="BQ168" i="3"/>
  <c r="BQ169" i="3"/>
  <c r="BQ170" i="3"/>
  <c r="BQ171" i="3"/>
  <c r="BQ172" i="3"/>
  <c r="BQ173" i="3"/>
  <c r="BQ174" i="3"/>
  <c r="BQ175" i="3"/>
  <c r="BQ176" i="3"/>
  <c r="BQ177" i="3"/>
  <c r="BQ178" i="3"/>
  <c r="BQ179" i="3"/>
  <c r="BQ180" i="3"/>
  <c r="BQ181" i="3"/>
  <c r="BQ182" i="3"/>
  <c r="BQ183" i="3"/>
  <c r="BQ184" i="3"/>
  <c r="BQ185" i="3"/>
  <c r="BQ186" i="3"/>
  <c r="BQ187" i="3"/>
  <c r="BQ188" i="3"/>
  <c r="BQ189" i="3"/>
  <c r="BQ190" i="3"/>
  <c r="BQ191" i="3"/>
  <c r="BQ192" i="3"/>
  <c r="BQ193" i="3"/>
  <c r="BQ194" i="3"/>
  <c r="BQ195" i="3"/>
  <c r="BQ196" i="3"/>
  <c r="BQ197" i="3"/>
  <c r="BQ198" i="3"/>
  <c r="BQ199" i="3"/>
  <c r="BQ200" i="3"/>
  <c r="BQ201" i="3"/>
  <c r="BQ202" i="3"/>
  <c r="BQ203" i="3"/>
  <c r="BQ204" i="3"/>
  <c r="BQ205" i="3"/>
  <c r="BQ206" i="3"/>
  <c r="BQ207" i="3"/>
  <c r="C14" i="4"/>
  <c r="F14" i="4"/>
  <c r="E14" i="4"/>
  <c r="D14" i="4"/>
  <c r="BP8" i="3"/>
  <c r="BP9" i="3"/>
  <c r="BP10" i="3"/>
  <c r="BP11" i="3"/>
  <c r="BP12" i="3"/>
  <c r="BP13" i="3"/>
  <c r="BP14" i="3"/>
  <c r="BP15" i="3"/>
  <c r="BP16" i="3"/>
  <c r="BP17" i="3"/>
  <c r="BP18" i="3"/>
  <c r="BP19" i="3"/>
  <c r="BP20" i="3"/>
  <c r="BP21" i="3"/>
  <c r="BP22" i="3"/>
  <c r="BP23" i="3"/>
  <c r="BP24" i="3"/>
  <c r="BP25" i="3"/>
  <c r="BP26" i="3"/>
  <c r="BP27" i="3"/>
  <c r="BP28" i="3"/>
  <c r="BP29" i="3"/>
  <c r="BP30" i="3"/>
  <c r="BP31" i="3"/>
  <c r="BP32" i="3"/>
  <c r="BP33" i="3"/>
  <c r="BP34" i="3"/>
  <c r="BP35" i="3"/>
  <c r="BP36" i="3"/>
  <c r="BP37" i="3"/>
  <c r="BP38" i="3"/>
  <c r="BP39" i="3"/>
  <c r="BP40" i="3"/>
  <c r="BP41" i="3"/>
  <c r="BP42" i="3"/>
  <c r="BP43" i="3"/>
  <c r="BP44" i="3"/>
  <c r="BP45" i="3"/>
  <c r="BP46" i="3"/>
  <c r="BP47" i="3"/>
  <c r="BP48" i="3"/>
  <c r="BP49" i="3"/>
  <c r="BP50" i="3"/>
  <c r="BP51" i="3"/>
  <c r="BP52" i="3"/>
  <c r="BP53" i="3"/>
  <c r="BP54" i="3"/>
  <c r="BP55" i="3"/>
  <c r="BP56" i="3"/>
  <c r="BP57" i="3"/>
  <c r="BP58" i="3"/>
  <c r="BP59" i="3"/>
  <c r="BP60" i="3"/>
  <c r="BP61" i="3"/>
  <c r="BP62" i="3"/>
  <c r="BP63" i="3"/>
  <c r="BP64" i="3"/>
  <c r="BP65" i="3"/>
  <c r="BP66" i="3"/>
  <c r="BP67" i="3"/>
  <c r="BP68" i="3"/>
  <c r="BP69" i="3"/>
  <c r="BP70" i="3"/>
  <c r="BP71" i="3"/>
  <c r="BP72" i="3"/>
  <c r="BP73" i="3"/>
  <c r="BP74" i="3"/>
  <c r="BP75" i="3"/>
  <c r="BP76" i="3"/>
  <c r="BP77" i="3"/>
  <c r="BP78" i="3"/>
  <c r="BP79" i="3"/>
  <c r="BP80" i="3"/>
  <c r="BP81" i="3"/>
  <c r="BP82" i="3"/>
  <c r="BP83" i="3"/>
  <c r="BP84" i="3"/>
  <c r="BP85" i="3"/>
  <c r="BP86" i="3"/>
  <c r="BP87" i="3"/>
  <c r="BP88" i="3"/>
  <c r="BP89" i="3"/>
  <c r="BP90" i="3"/>
  <c r="BP91" i="3"/>
  <c r="BP92" i="3"/>
  <c r="BP93" i="3"/>
  <c r="BP94" i="3"/>
  <c r="BP95" i="3"/>
  <c r="BP96" i="3"/>
  <c r="BP97" i="3"/>
  <c r="BP98" i="3"/>
  <c r="BP99" i="3"/>
  <c r="BP100" i="3"/>
  <c r="BP101" i="3"/>
  <c r="BP102" i="3"/>
  <c r="BP103" i="3"/>
  <c r="BP104" i="3"/>
  <c r="BP105" i="3"/>
  <c r="BP106" i="3"/>
  <c r="BP107" i="3"/>
  <c r="BP108" i="3"/>
  <c r="BP109" i="3"/>
  <c r="BP110" i="3"/>
  <c r="BP111" i="3"/>
  <c r="BP112" i="3"/>
  <c r="BP113" i="3"/>
  <c r="BP114" i="3"/>
  <c r="BP115" i="3"/>
  <c r="BP116" i="3"/>
  <c r="BP117" i="3"/>
  <c r="BP118" i="3"/>
  <c r="BP119" i="3"/>
  <c r="BP120" i="3"/>
  <c r="BP121" i="3"/>
  <c r="BP122" i="3"/>
  <c r="BP123" i="3"/>
  <c r="BP124" i="3"/>
  <c r="BP125" i="3"/>
  <c r="BP126" i="3"/>
  <c r="BP127" i="3"/>
  <c r="BP128" i="3"/>
  <c r="BP129" i="3"/>
  <c r="BP130" i="3"/>
  <c r="BP131" i="3"/>
  <c r="BP132" i="3"/>
  <c r="BP133" i="3"/>
  <c r="BP134" i="3"/>
  <c r="BP135" i="3"/>
  <c r="BP136" i="3"/>
  <c r="BP137" i="3"/>
  <c r="BP138" i="3"/>
  <c r="BP139" i="3"/>
  <c r="BP140" i="3"/>
  <c r="BP141" i="3"/>
  <c r="BP142" i="3"/>
  <c r="BP143" i="3"/>
  <c r="BP144" i="3"/>
  <c r="BP145" i="3"/>
  <c r="BP146" i="3"/>
  <c r="BP147" i="3"/>
  <c r="BP148" i="3"/>
  <c r="BP149" i="3"/>
  <c r="BP150" i="3"/>
  <c r="BP151" i="3"/>
  <c r="BP152" i="3"/>
  <c r="BP153" i="3"/>
  <c r="BP154" i="3"/>
  <c r="BP155" i="3"/>
  <c r="BP156" i="3"/>
  <c r="BP157" i="3"/>
  <c r="BP158" i="3"/>
  <c r="BP159" i="3"/>
  <c r="BP160" i="3"/>
  <c r="BP161" i="3"/>
  <c r="BP162" i="3"/>
  <c r="BP163" i="3"/>
  <c r="BP164" i="3"/>
  <c r="BP165" i="3"/>
  <c r="BP166" i="3"/>
  <c r="BP167" i="3"/>
  <c r="BP168" i="3"/>
  <c r="BP169" i="3"/>
  <c r="BP170" i="3"/>
  <c r="BP171" i="3"/>
  <c r="BP172" i="3"/>
  <c r="BP173" i="3"/>
  <c r="BP174" i="3"/>
  <c r="BP175" i="3"/>
  <c r="BP176" i="3"/>
  <c r="BP177" i="3"/>
  <c r="BP178" i="3"/>
  <c r="BP179" i="3"/>
  <c r="BP180" i="3"/>
  <c r="BP181" i="3"/>
  <c r="BP182" i="3"/>
  <c r="BP183" i="3"/>
  <c r="BP184" i="3"/>
  <c r="BP185" i="3"/>
  <c r="BP186" i="3"/>
  <c r="BP187" i="3"/>
  <c r="BP188" i="3"/>
  <c r="BP189" i="3"/>
  <c r="BP190" i="3"/>
  <c r="BP191" i="3"/>
  <c r="BP192" i="3"/>
  <c r="BP193" i="3"/>
  <c r="BP194" i="3"/>
  <c r="BP195" i="3"/>
  <c r="BP196" i="3"/>
  <c r="BP197" i="3"/>
  <c r="BP198" i="3"/>
  <c r="BP199" i="3"/>
  <c r="BP200" i="3"/>
  <c r="BP201" i="3"/>
  <c r="BP202" i="3"/>
  <c r="BP203" i="3"/>
  <c r="BP204" i="3"/>
  <c r="BP205" i="3"/>
  <c r="BP206" i="3"/>
  <c r="BP207" i="3"/>
  <c r="C13" i="4"/>
  <c r="F13" i="4"/>
  <c r="E13" i="4"/>
  <c r="D13" i="4"/>
  <c r="BO8" i="3"/>
  <c r="BO9" i="3"/>
  <c r="BO10" i="3"/>
  <c r="BO11" i="3"/>
  <c r="BO12" i="3"/>
  <c r="BO13" i="3"/>
  <c r="BO14" i="3"/>
  <c r="BO15" i="3"/>
  <c r="BO16" i="3"/>
  <c r="BO17" i="3"/>
  <c r="BO18" i="3"/>
  <c r="BO19" i="3"/>
  <c r="BO20" i="3"/>
  <c r="BO21" i="3"/>
  <c r="BO22" i="3"/>
  <c r="BO23" i="3"/>
  <c r="BO24" i="3"/>
  <c r="BO25" i="3"/>
  <c r="BO26" i="3"/>
  <c r="BO27" i="3"/>
  <c r="BO28" i="3"/>
  <c r="BO29" i="3"/>
  <c r="BO30" i="3"/>
  <c r="BO31" i="3"/>
  <c r="BO32" i="3"/>
  <c r="BO33" i="3"/>
  <c r="BO34" i="3"/>
  <c r="BO35" i="3"/>
  <c r="BO36" i="3"/>
  <c r="BO37" i="3"/>
  <c r="BO38" i="3"/>
  <c r="BO39" i="3"/>
  <c r="BO40" i="3"/>
  <c r="BO41" i="3"/>
  <c r="BO42" i="3"/>
  <c r="BO43" i="3"/>
  <c r="BO44" i="3"/>
  <c r="BO45" i="3"/>
  <c r="BO46" i="3"/>
  <c r="BO47" i="3"/>
  <c r="BO48" i="3"/>
  <c r="BO49" i="3"/>
  <c r="BO50" i="3"/>
  <c r="BO51" i="3"/>
  <c r="BO52" i="3"/>
  <c r="BO53" i="3"/>
  <c r="BO54" i="3"/>
  <c r="BO55" i="3"/>
  <c r="BO56" i="3"/>
  <c r="BO57" i="3"/>
  <c r="BO58" i="3"/>
  <c r="BO59" i="3"/>
  <c r="BO60" i="3"/>
  <c r="BO61" i="3"/>
  <c r="BO62" i="3"/>
  <c r="BO63" i="3"/>
  <c r="BO64" i="3"/>
  <c r="BO65" i="3"/>
  <c r="BO66" i="3"/>
  <c r="BO67" i="3"/>
  <c r="BO68" i="3"/>
  <c r="BO69" i="3"/>
  <c r="BO70" i="3"/>
  <c r="BO71" i="3"/>
  <c r="BO72" i="3"/>
  <c r="BO73" i="3"/>
  <c r="BO74" i="3"/>
  <c r="BO75" i="3"/>
  <c r="BO76" i="3"/>
  <c r="BO77" i="3"/>
  <c r="BO78" i="3"/>
  <c r="BO79" i="3"/>
  <c r="BO80" i="3"/>
  <c r="BO81" i="3"/>
  <c r="BO82" i="3"/>
  <c r="BO83" i="3"/>
  <c r="BO84" i="3"/>
  <c r="BO85" i="3"/>
  <c r="BO86" i="3"/>
  <c r="BO87" i="3"/>
  <c r="BO88" i="3"/>
  <c r="BO89" i="3"/>
  <c r="BO90" i="3"/>
  <c r="BO91" i="3"/>
  <c r="BO92" i="3"/>
  <c r="BO93" i="3"/>
  <c r="BO94" i="3"/>
  <c r="BO95" i="3"/>
  <c r="BO96" i="3"/>
  <c r="BO97" i="3"/>
  <c r="BO98" i="3"/>
  <c r="BO99" i="3"/>
  <c r="BO100" i="3"/>
  <c r="BO101" i="3"/>
  <c r="BO102" i="3"/>
  <c r="BO103" i="3"/>
  <c r="BO104" i="3"/>
  <c r="BO105" i="3"/>
  <c r="BO106" i="3"/>
  <c r="BO107" i="3"/>
  <c r="BO108" i="3"/>
  <c r="BO109" i="3"/>
  <c r="BO110" i="3"/>
  <c r="BO111" i="3"/>
  <c r="BO112" i="3"/>
  <c r="BO113" i="3"/>
  <c r="BO114" i="3"/>
  <c r="BO115" i="3"/>
  <c r="BO116" i="3"/>
  <c r="BO117" i="3"/>
  <c r="BO118" i="3"/>
  <c r="BO119" i="3"/>
  <c r="BO120" i="3"/>
  <c r="BO121" i="3"/>
  <c r="BO122" i="3"/>
  <c r="BO123" i="3"/>
  <c r="BO124" i="3"/>
  <c r="BO125" i="3"/>
  <c r="BO126" i="3"/>
  <c r="BO127" i="3"/>
  <c r="BO128" i="3"/>
  <c r="BO129" i="3"/>
  <c r="BO130" i="3"/>
  <c r="BO131" i="3"/>
  <c r="BO132" i="3"/>
  <c r="BO133" i="3"/>
  <c r="BO134" i="3"/>
  <c r="BO135" i="3"/>
  <c r="BO136" i="3"/>
  <c r="BO137" i="3"/>
  <c r="BO138" i="3"/>
  <c r="BO139" i="3"/>
  <c r="BO140" i="3"/>
  <c r="BO141" i="3"/>
  <c r="BO142" i="3"/>
  <c r="BO143" i="3"/>
  <c r="BO144" i="3"/>
  <c r="BO145" i="3"/>
  <c r="BO146" i="3"/>
  <c r="BO147" i="3"/>
  <c r="BO148" i="3"/>
  <c r="BO149" i="3"/>
  <c r="BO150" i="3"/>
  <c r="BO151" i="3"/>
  <c r="BO152" i="3"/>
  <c r="BO153" i="3"/>
  <c r="BO154" i="3"/>
  <c r="BO155" i="3"/>
  <c r="BO156" i="3"/>
  <c r="BO157" i="3"/>
  <c r="BO158" i="3"/>
  <c r="BO159" i="3"/>
  <c r="BO160" i="3"/>
  <c r="BO161" i="3"/>
  <c r="BO162" i="3"/>
  <c r="BO163" i="3"/>
  <c r="BO164" i="3"/>
  <c r="BO165" i="3"/>
  <c r="BO166" i="3"/>
  <c r="BO167" i="3"/>
  <c r="BO168" i="3"/>
  <c r="BO169" i="3"/>
  <c r="BO170" i="3"/>
  <c r="BO171" i="3"/>
  <c r="BO172" i="3"/>
  <c r="BO173" i="3"/>
  <c r="BO174" i="3"/>
  <c r="BO175" i="3"/>
  <c r="BO176" i="3"/>
  <c r="BO177" i="3"/>
  <c r="BO178" i="3"/>
  <c r="BO179" i="3"/>
  <c r="BO180" i="3"/>
  <c r="BO181" i="3"/>
  <c r="BO182" i="3"/>
  <c r="BO183" i="3"/>
  <c r="BO184" i="3"/>
  <c r="BO185" i="3"/>
  <c r="BO186" i="3"/>
  <c r="BO187" i="3"/>
  <c r="BO188" i="3"/>
  <c r="BO189" i="3"/>
  <c r="BO190" i="3"/>
  <c r="BO191" i="3"/>
  <c r="BO192" i="3"/>
  <c r="BO193" i="3"/>
  <c r="BO194" i="3"/>
  <c r="BO195" i="3"/>
  <c r="BO196" i="3"/>
  <c r="BO197" i="3"/>
  <c r="BO198" i="3"/>
  <c r="BO199" i="3"/>
  <c r="BO200" i="3"/>
  <c r="BO201" i="3"/>
  <c r="BO202" i="3"/>
  <c r="BO203" i="3"/>
  <c r="BO204" i="3"/>
  <c r="BO205" i="3"/>
  <c r="BO206" i="3"/>
  <c r="BO207" i="3"/>
  <c r="C12" i="4"/>
  <c r="F12" i="4"/>
  <c r="E12" i="4"/>
  <c r="D12" i="4"/>
  <c r="BN8" i="3"/>
  <c r="BN9" i="3"/>
  <c r="BN10" i="3"/>
  <c r="BN11" i="3"/>
  <c r="BN12" i="3"/>
  <c r="BN13" i="3"/>
  <c r="BN14" i="3"/>
  <c r="BN15" i="3"/>
  <c r="BN16" i="3"/>
  <c r="BN17" i="3"/>
  <c r="BN18" i="3"/>
  <c r="BN19" i="3"/>
  <c r="BN20" i="3"/>
  <c r="BN21" i="3"/>
  <c r="BN22" i="3"/>
  <c r="BN23" i="3"/>
  <c r="BN24" i="3"/>
  <c r="BN25" i="3"/>
  <c r="BN26" i="3"/>
  <c r="BN27" i="3"/>
  <c r="BN28" i="3"/>
  <c r="BN29" i="3"/>
  <c r="BN30" i="3"/>
  <c r="BN31" i="3"/>
  <c r="BN32" i="3"/>
  <c r="BN33" i="3"/>
  <c r="BN34" i="3"/>
  <c r="BN35" i="3"/>
  <c r="BN36" i="3"/>
  <c r="BN37" i="3"/>
  <c r="BN38" i="3"/>
  <c r="BN39" i="3"/>
  <c r="BN40" i="3"/>
  <c r="BN41" i="3"/>
  <c r="BN42" i="3"/>
  <c r="BN43" i="3"/>
  <c r="BN44" i="3"/>
  <c r="BN45" i="3"/>
  <c r="BN46" i="3"/>
  <c r="BN47" i="3"/>
  <c r="BN48" i="3"/>
  <c r="BN49" i="3"/>
  <c r="BN50" i="3"/>
  <c r="BN51" i="3"/>
  <c r="BN52" i="3"/>
  <c r="BN53" i="3"/>
  <c r="BN54" i="3"/>
  <c r="BN55" i="3"/>
  <c r="BN56" i="3"/>
  <c r="BN57" i="3"/>
  <c r="BN58" i="3"/>
  <c r="BN59" i="3"/>
  <c r="BN60" i="3"/>
  <c r="BN61" i="3"/>
  <c r="BN62" i="3"/>
  <c r="BN63" i="3"/>
  <c r="BN64" i="3"/>
  <c r="BN65" i="3"/>
  <c r="BN66" i="3"/>
  <c r="BN67" i="3"/>
  <c r="BN68" i="3"/>
  <c r="BN69" i="3"/>
  <c r="BN70" i="3"/>
  <c r="BN71" i="3"/>
  <c r="BN72" i="3"/>
  <c r="BN73" i="3"/>
  <c r="BN74" i="3"/>
  <c r="BN75" i="3"/>
  <c r="BN76" i="3"/>
  <c r="BN77" i="3"/>
  <c r="BN78" i="3"/>
  <c r="BN79" i="3"/>
  <c r="BN80" i="3"/>
  <c r="BN81" i="3"/>
  <c r="BN82" i="3"/>
  <c r="BN83" i="3"/>
  <c r="BN84" i="3"/>
  <c r="BN85" i="3"/>
  <c r="BN86" i="3"/>
  <c r="BN87" i="3"/>
  <c r="BN88" i="3"/>
  <c r="BN89" i="3"/>
  <c r="BN90" i="3"/>
  <c r="BN91" i="3"/>
  <c r="BN92" i="3"/>
  <c r="BN93" i="3"/>
  <c r="BN94" i="3"/>
  <c r="BN95" i="3"/>
  <c r="BN96" i="3"/>
  <c r="BN97" i="3"/>
  <c r="BN98" i="3"/>
  <c r="BN99" i="3"/>
  <c r="BN100" i="3"/>
  <c r="BN101" i="3"/>
  <c r="BN102" i="3"/>
  <c r="BN103" i="3"/>
  <c r="BN104" i="3"/>
  <c r="BN105" i="3"/>
  <c r="BN106" i="3"/>
  <c r="BN107" i="3"/>
  <c r="BN108" i="3"/>
  <c r="BN109" i="3"/>
  <c r="BN110" i="3"/>
  <c r="BN111" i="3"/>
  <c r="BN112" i="3"/>
  <c r="BN113" i="3"/>
  <c r="BN114" i="3"/>
  <c r="BN115" i="3"/>
  <c r="BN116" i="3"/>
  <c r="BN117" i="3"/>
  <c r="BN118" i="3"/>
  <c r="BN119" i="3"/>
  <c r="BN120" i="3"/>
  <c r="BN121" i="3"/>
  <c r="BN122" i="3"/>
  <c r="BN123" i="3"/>
  <c r="BN124" i="3"/>
  <c r="BN125" i="3"/>
  <c r="BN126" i="3"/>
  <c r="BN127" i="3"/>
  <c r="BN128" i="3"/>
  <c r="BN129" i="3"/>
  <c r="BN130" i="3"/>
  <c r="BN131" i="3"/>
  <c r="BN132" i="3"/>
  <c r="BN133" i="3"/>
  <c r="BN134" i="3"/>
  <c r="BN135" i="3"/>
  <c r="BN136" i="3"/>
  <c r="BN137" i="3"/>
  <c r="BN138" i="3"/>
  <c r="BN139" i="3"/>
  <c r="BN140" i="3"/>
  <c r="BN141" i="3"/>
  <c r="BN142" i="3"/>
  <c r="BN143" i="3"/>
  <c r="BN144" i="3"/>
  <c r="BN145" i="3"/>
  <c r="BN146" i="3"/>
  <c r="BN147" i="3"/>
  <c r="BN148" i="3"/>
  <c r="BN149" i="3"/>
  <c r="BN150" i="3"/>
  <c r="BN151" i="3"/>
  <c r="BN152" i="3"/>
  <c r="BN153" i="3"/>
  <c r="BN154" i="3"/>
  <c r="BN155" i="3"/>
  <c r="BN156" i="3"/>
  <c r="BN157" i="3"/>
  <c r="BN158" i="3"/>
  <c r="BN159" i="3"/>
  <c r="BN160" i="3"/>
  <c r="BN161" i="3"/>
  <c r="BN162" i="3"/>
  <c r="BN163" i="3"/>
  <c r="BN164" i="3"/>
  <c r="BN165" i="3"/>
  <c r="BN166" i="3"/>
  <c r="BN167" i="3"/>
  <c r="BN168" i="3"/>
  <c r="BN169" i="3"/>
  <c r="BN170" i="3"/>
  <c r="BN171" i="3"/>
  <c r="BN172" i="3"/>
  <c r="BN173" i="3"/>
  <c r="BN174" i="3"/>
  <c r="BN175" i="3"/>
  <c r="BN176" i="3"/>
  <c r="BN177" i="3"/>
  <c r="BN178" i="3"/>
  <c r="BN179" i="3"/>
  <c r="BN180" i="3"/>
  <c r="BN181" i="3"/>
  <c r="BN182" i="3"/>
  <c r="BN183" i="3"/>
  <c r="BN184" i="3"/>
  <c r="BN185" i="3"/>
  <c r="BN186" i="3"/>
  <c r="BN187" i="3"/>
  <c r="BN188" i="3"/>
  <c r="BN189" i="3"/>
  <c r="BN190" i="3"/>
  <c r="BN191" i="3"/>
  <c r="BN192" i="3"/>
  <c r="BN193" i="3"/>
  <c r="BN194" i="3"/>
  <c r="BN195" i="3"/>
  <c r="BN196" i="3"/>
  <c r="BN197" i="3"/>
  <c r="BN198" i="3"/>
  <c r="BN199" i="3"/>
  <c r="BN200" i="3"/>
  <c r="BN201" i="3"/>
  <c r="BN202" i="3"/>
  <c r="BN203" i="3"/>
  <c r="BN204" i="3"/>
  <c r="BN205" i="3"/>
  <c r="BN206" i="3"/>
  <c r="BN207" i="3"/>
  <c r="C11" i="4"/>
  <c r="F11" i="4"/>
  <c r="E11" i="4"/>
  <c r="D11" i="4"/>
  <c r="BM8" i="3"/>
  <c r="BM9" i="3"/>
  <c r="BM10" i="3"/>
  <c r="BM11" i="3"/>
  <c r="BM12" i="3"/>
  <c r="BM13" i="3"/>
  <c r="BM14" i="3"/>
  <c r="BM15" i="3"/>
  <c r="BM16" i="3"/>
  <c r="BM17" i="3"/>
  <c r="BM18" i="3"/>
  <c r="BM19" i="3"/>
  <c r="BM20" i="3"/>
  <c r="BM21" i="3"/>
  <c r="BM22" i="3"/>
  <c r="BM23" i="3"/>
  <c r="BM24" i="3"/>
  <c r="BM25" i="3"/>
  <c r="BM26" i="3"/>
  <c r="BM27" i="3"/>
  <c r="BM28" i="3"/>
  <c r="BM29" i="3"/>
  <c r="BM30" i="3"/>
  <c r="BM31" i="3"/>
  <c r="BM32" i="3"/>
  <c r="BM33" i="3"/>
  <c r="BM34" i="3"/>
  <c r="BM35" i="3"/>
  <c r="BM36" i="3"/>
  <c r="BM37" i="3"/>
  <c r="BM38" i="3"/>
  <c r="BM39" i="3"/>
  <c r="BM40" i="3"/>
  <c r="BM41" i="3"/>
  <c r="BM42" i="3"/>
  <c r="BM43" i="3"/>
  <c r="BM44" i="3"/>
  <c r="BM45" i="3"/>
  <c r="BM46" i="3"/>
  <c r="BM47" i="3"/>
  <c r="BM48" i="3"/>
  <c r="BM49" i="3"/>
  <c r="BM50" i="3"/>
  <c r="BM51" i="3"/>
  <c r="BM52" i="3"/>
  <c r="BM53" i="3"/>
  <c r="BM54" i="3"/>
  <c r="BM55" i="3"/>
  <c r="BM56" i="3"/>
  <c r="BM57" i="3"/>
  <c r="BM58" i="3"/>
  <c r="BM59" i="3"/>
  <c r="BM60" i="3"/>
  <c r="BM61" i="3"/>
  <c r="BM62" i="3"/>
  <c r="BM63" i="3"/>
  <c r="BM64" i="3"/>
  <c r="BM65" i="3"/>
  <c r="BM66" i="3"/>
  <c r="BM67" i="3"/>
  <c r="BM68" i="3"/>
  <c r="BM69" i="3"/>
  <c r="BM70" i="3"/>
  <c r="BM71" i="3"/>
  <c r="BM72" i="3"/>
  <c r="BM73" i="3"/>
  <c r="BM74" i="3"/>
  <c r="BM75" i="3"/>
  <c r="BM76" i="3"/>
  <c r="BM77" i="3"/>
  <c r="BM78" i="3"/>
  <c r="BM79" i="3"/>
  <c r="BM80" i="3"/>
  <c r="BM81" i="3"/>
  <c r="BM82" i="3"/>
  <c r="BM83" i="3"/>
  <c r="BM84" i="3"/>
  <c r="BM85" i="3"/>
  <c r="BM86" i="3"/>
  <c r="BM87" i="3"/>
  <c r="BM88" i="3"/>
  <c r="BM89" i="3"/>
  <c r="BM90" i="3"/>
  <c r="BM91" i="3"/>
  <c r="BM92" i="3"/>
  <c r="BM93" i="3"/>
  <c r="BM94" i="3"/>
  <c r="BM95" i="3"/>
  <c r="BM96" i="3"/>
  <c r="BM97" i="3"/>
  <c r="BM98" i="3"/>
  <c r="BM99" i="3"/>
  <c r="BM100" i="3"/>
  <c r="BM101" i="3"/>
  <c r="BM102" i="3"/>
  <c r="BM103" i="3"/>
  <c r="BM104" i="3"/>
  <c r="BM105" i="3"/>
  <c r="BM106" i="3"/>
  <c r="BM107" i="3"/>
  <c r="BM108" i="3"/>
  <c r="BM109" i="3"/>
  <c r="BM110" i="3"/>
  <c r="BM111" i="3"/>
  <c r="BM112" i="3"/>
  <c r="BM113" i="3"/>
  <c r="BM114" i="3"/>
  <c r="BM115" i="3"/>
  <c r="BM116" i="3"/>
  <c r="BM117" i="3"/>
  <c r="BM118" i="3"/>
  <c r="BM119" i="3"/>
  <c r="BM120" i="3"/>
  <c r="BM121" i="3"/>
  <c r="BM122" i="3"/>
  <c r="BM123" i="3"/>
  <c r="BM124" i="3"/>
  <c r="BM125" i="3"/>
  <c r="BM126" i="3"/>
  <c r="BM127" i="3"/>
  <c r="BM128" i="3"/>
  <c r="BM129" i="3"/>
  <c r="BM130" i="3"/>
  <c r="BM131" i="3"/>
  <c r="BM132" i="3"/>
  <c r="BM133" i="3"/>
  <c r="BM134" i="3"/>
  <c r="BM135" i="3"/>
  <c r="BM136" i="3"/>
  <c r="BM137" i="3"/>
  <c r="BM138" i="3"/>
  <c r="BM139" i="3"/>
  <c r="BM140" i="3"/>
  <c r="BM141" i="3"/>
  <c r="BM142" i="3"/>
  <c r="BM143" i="3"/>
  <c r="BM144" i="3"/>
  <c r="BM145" i="3"/>
  <c r="BM146" i="3"/>
  <c r="BM147" i="3"/>
  <c r="BM148" i="3"/>
  <c r="BM149" i="3"/>
  <c r="BM150" i="3"/>
  <c r="BM151" i="3"/>
  <c r="BM152" i="3"/>
  <c r="BM153" i="3"/>
  <c r="BM154" i="3"/>
  <c r="BM155" i="3"/>
  <c r="BM156" i="3"/>
  <c r="BM157" i="3"/>
  <c r="BM158" i="3"/>
  <c r="BM159" i="3"/>
  <c r="BM160" i="3"/>
  <c r="BM161" i="3"/>
  <c r="BM162" i="3"/>
  <c r="BM163" i="3"/>
  <c r="BM164" i="3"/>
  <c r="BM165" i="3"/>
  <c r="BM166" i="3"/>
  <c r="BM167" i="3"/>
  <c r="BM168" i="3"/>
  <c r="BM169" i="3"/>
  <c r="BM170" i="3"/>
  <c r="BM171" i="3"/>
  <c r="BM172" i="3"/>
  <c r="BM173" i="3"/>
  <c r="BM174" i="3"/>
  <c r="BM175" i="3"/>
  <c r="BM176" i="3"/>
  <c r="BM177" i="3"/>
  <c r="BM178" i="3"/>
  <c r="BM179" i="3"/>
  <c r="BM180" i="3"/>
  <c r="BM181" i="3"/>
  <c r="BM182" i="3"/>
  <c r="BM183" i="3"/>
  <c r="BM184" i="3"/>
  <c r="BM185" i="3"/>
  <c r="BM186" i="3"/>
  <c r="BM187" i="3"/>
  <c r="BM188" i="3"/>
  <c r="BM189" i="3"/>
  <c r="BM190" i="3"/>
  <c r="BM191" i="3"/>
  <c r="BM192" i="3"/>
  <c r="BM193" i="3"/>
  <c r="BM194" i="3"/>
  <c r="BM195" i="3"/>
  <c r="BM196" i="3"/>
  <c r="BM197" i="3"/>
  <c r="BM198" i="3"/>
  <c r="BM199" i="3"/>
  <c r="BM200" i="3"/>
  <c r="BM201" i="3"/>
  <c r="BM202" i="3"/>
  <c r="BM203" i="3"/>
  <c r="BM204" i="3"/>
  <c r="BM205" i="3"/>
  <c r="BM206" i="3"/>
  <c r="BM207" i="3"/>
  <c r="C10" i="4"/>
  <c r="F10" i="4"/>
  <c r="E10" i="4"/>
  <c r="D10" i="4"/>
  <c r="C7" i="4"/>
  <c r="C6" i="4"/>
  <c r="BW207" i="3"/>
  <c r="BV207" i="3"/>
  <c r="BG207" i="3"/>
  <c r="BF207" i="3"/>
  <c r="BD207" i="3"/>
  <c r="BC207" i="3"/>
  <c r="A207" i="3"/>
  <c r="BW206" i="3"/>
  <c r="BV206" i="3"/>
  <c r="BG206" i="3"/>
  <c r="BF206" i="3"/>
  <c r="BD206" i="3"/>
  <c r="BC206" i="3"/>
  <c r="A206" i="3"/>
  <c r="BW205" i="3"/>
  <c r="BV205" i="3"/>
  <c r="BG205" i="3"/>
  <c r="BF205" i="3"/>
  <c r="BD205" i="3"/>
  <c r="BC205" i="3"/>
  <c r="A205" i="3"/>
  <c r="BW204" i="3"/>
  <c r="BV204" i="3"/>
  <c r="BG204" i="3"/>
  <c r="BF204" i="3"/>
  <c r="BD204" i="3"/>
  <c r="BC204" i="3"/>
  <c r="A204" i="3"/>
  <c r="BW203" i="3"/>
  <c r="BV203" i="3"/>
  <c r="BG203" i="3"/>
  <c r="BF203" i="3"/>
  <c r="BD203" i="3"/>
  <c r="BC203" i="3"/>
  <c r="A203" i="3"/>
  <c r="BW202" i="3"/>
  <c r="BV202" i="3"/>
  <c r="BG202" i="3"/>
  <c r="BF202" i="3"/>
  <c r="BD202" i="3"/>
  <c r="BC202" i="3"/>
  <c r="A202" i="3"/>
  <c r="BW201" i="3"/>
  <c r="BV201" i="3"/>
  <c r="BG201" i="3"/>
  <c r="BF201" i="3"/>
  <c r="BD201" i="3"/>
  <c r="BC201" i="3"/>
  <c r="A201" i="3"/>
  <c r="BW200" i="3"/>
  <c r="BV200" i="3"/>
  <c r="BG200" i="3"/>
  <c r="BF200" i="3"/>
  <c r="BD200" i="3"/>
  <c r="BC200" i="3"/>
  <c r="A200" i="3"/>
  <c r="BW199" i="3"/>
  <c r="BV199" i="3"/>
  <c r="BG199" i="3"/>
  <c r="BF199" i="3"/>
  <c r="BD199" i="3"/>
  <c r="BC199" i="3"/>
  <c r="A199" i="3"/>
  <c r="BW198" i="3"/>
  <c r="BV198" i="3"/>
  <c r="BG198" i="3"/>
  <c r="BF198" i="3"/>
  <c r="BD198" i="3"/>
  <c r="BC198" i="3"/>
  <c r="A198" i="3"/>
  <c r="BW197" i="3"/>
  <c r="BV197" i="3"/>
  <c r="BG197" i="3"/>
  <c r="BF197" i="3"/>
  <c r="BD197" i="3"/>
  <c r="BC197" i="3"/>
  <c r="A197" i="3"/>
  <c r="BW196" i="3"/>
  <c r="BV196" i="3"/>
  <c r="BG196" i="3"/>
  <c r="BF196" i="3"/>
  <c r="BD196" i="3"/>
  <c r="BC196" i="3"/>
  <c r="A196" i="3"/>
  <c r="BW195" i="3"/>
  <c r="BV195" i="3"/>
  <c r="BG195" i="3"/>
  <c r="BF195" i="3"/>
  <c r="BD195" i="3"/>
  <c r="BC195" i="3"/>
  <c r="A195" i="3"/>
  <c r="BW194" i="3"/>
  <c r="BV194" i="3"/>
  <c r="BG194" i="3"/>
  <c r="BF194" i="3"/>
  <c r="BD194" i="3"/>
  <c r="BC194" i="3"/>
  <c r="A194" i="3"/>
  <c r="BW193" i="3"/>
  <c r="BV193" i="3"/>
  <c r="BG193" i="3"/>
  <c r="BF193" i="3"/>
  <c r="BD193" i="3"/>
  <c r="BC193" i="3"/>
  <c r="A193" i="3"/>
  <c r="BW192" i="3"/>
  <c r="BV192" i="3"/>
  <c r="BG192" i="3"/>
  <c r="BF192" i="3"/>
  <c r="BD192" i="3"/>
  <c r="BC192" i="3"/>
  <c r="A192" i="3"/>
  <c r="BW191" i="3"/>
  <c r="BV191" i="3"/>
  <c r="BG191" i="3"/>
  <c r="BF191" i="3"/>
  <c r="BD191" i="3"/>
  <c r="BC191" i="3"/>
  <c r="A191" i="3"/>
  <c r="BW190" i="3"/>
  <c r="BV190" i="3"/>
  <c r="BG190" i="3"/>
  <c r="BF190" i="3"/>
  <c r="BD190" i="3"/>
  <c r="BC190" i="3"/>
  <c r="A190" i="3"/>
  <c r="BW189" i="3"/>
  <c r="BV189" i="3"/>
  <c r="BG189" i="3"/>
  <c r="BF189" i="3"/>
  <c r="BD189" i="3"/>
  <c r="BC189" i="3"/>
  <c r="A189" i="3"/>
  <c r="BW188" i="3"/>
  <c r="BV188" i="3"/>
  <c r="BG188" i="3"/>
  <c r="BF188" i="3"/>
  <c r="BD188" i="3"/>
  <c r="BC188" i="3"/>
  <c r="A188" i="3"/>
  <c r="BW187" i="3"/>
  <c r="BV187" i="3"/>
  <c r="BG187" i="3"/>
  <c r="BF187" i="3"/>
  <c r="BD187" i="3"/>
  <c r="BC187" i="3"/>
  <c r="A187" i="3"/>
  <c r="BW186" i="3"/>
  <c r="BV186" i="3"/>
  <c r="BG186" i="3"/>
  <c r="BF186" i="3"/>
  <c r="BD186" i="3"/>
  <c r="BC186" i="3"/>
  <c r="A186" i="3"/>
  <c r="BW185" i="3"/>
  <c r="BV185" i="3"/>
  <c r="BG185" i="3"/>
  <c r="BF185" i="3"/>
  <c r="BD185" i="3"/>
  <c r="BC185" i="3"/>
  <c r="A185" i="3"/>
  <c r="BW184" i="3"/>
  <c r="BV184" i="3"/>
  <c r="BG184" i="3"/>
  <c r="BF184" i="3"/>
  <c r="BD184" i="3"/>
  <c r="BC184" i="3"/>
  <c r="A184" i="3"/>
  <c r="BW183" i="3"/>
  <c r="BV183" i="3"/>
  <c r="BG183" i="3"/>
  <c r="BF183" i="3"/>
  <c r="BD183" i="3"/>
  <c r="BC183" i="3"/>
  <c r="A183" i="3"/>
  <c r="BW182" i="3"/>
  <c r="BV182" i="3"/>
  <c r="BG182" i="3"/>
  <c r="BF182" i="3"/>
  <c r="BD182" i="3"/>
  <c r="BC182" i="3"/>
  <c r="A182" i="3"/>
  <c r="BW181" i="3"/>
  <c r="BV181" i="3"/>
  <c r="BG181" i="3"/>
  <c r="BF181" i="3"/>
  <c r="BD181" i="3"/>
  <c r="BC181" i="3"/>
  <c r="A181" i="3"/>
  <c r="BW180" i="3"/>
  <c r="BV180" i="3"/>
  <c r="BG180" i="3"/>
  <c r="BF180" i="3"/>
  <c r="BD180" i="3"/>
  <c r="BC180" i="3"/>
  <c r="A180" i="3"/>
  <c r="BW179" i="3"/>
  <c r="BV179" i="3"/>
  <c r="BG179" i="3"/>
  <c r="BF179" i="3"/>
  <c r="BD179" i="3"/>
  <c r="BC179" i="3"/>
  <c r="A179" i="3"/>
  <c r="BW178" i="3"/>
  <c r="BV178" i="3"/>
  <c r="BG178" i="3"/>
  <c r="BF178" i="3"/>
  <c r="BD178" i="3"/>
  <c r="BC178" i="3"/>
  <c r="A178" i="3"/>
  <c r="BW177" i="3"/>
  <c r="BV177" i="3"/>
  <c r="BG177" i="3"/>
  <c r="BF177" i="3"/>
  <c r="BD177" i="3"/>
  <c r="BC177" i="3"/>
  <c r="A177" i="3"/>
  <c r="BW176" i="3"/>
  <c r="BV176" i="3"/>
  <c r="BG176" i="3"/>
  <c r="BF176" i="3"/>
  <c r="BD176" i="3"/>
  <c r="BC176" i="3"/>
  <c r="A176" i="3"/>
  <c r="BW175" i="3"/>
  <c r="BV175" i="3"/>
  <c r="BG175" i="3"/>
  <c r="BF175" i="3"/>
  <c r="BD175" i="3"/>
  <c r="BC175" i="3"/>
  <c r="A175" i="3"/>
  <c r="BW174" i="3"/>
  <c r="BV174" i="3"/>
  <c r="BG174" i="3"/>
  <c r="BF174" i="3"/>
  <c r="BD174" i="3"/>
  <c r="BC174" i="3"/>
  <c r="A174" i="3"/>
  <c r="BW173" i="3"/>
  <c r="BV173" i="3"/>
  <c r="BG173" i="3"/>
  <c r="BF173" i="3"/>
  <c r="BD173" i="3"/>
  <c r="BC173" i="3"/>
  <c r="A173" i="3"/>
  <c r="BW172" i="3"/>
  <c r="BV172" i="3"/>
  <c r="BG172" i="3"/>
  <c r="BF172" i="3"/>
  <c r="BD172" i="3"/>
  <c r="BC172" i="3"/>
  <c r="A172" i="3"/>
  <c r="BW171" i="3"/>
  <c r="BV171" i="3"/>
  <c r="BG171" i="3"/>
  <c r="BF171" i="3"/>
  <c r="BD171" i="3"/>
  <c r="BC171" i="3"/>
  <c r="A171" i="3"/>
  <c r="BW170" i="3"/>
  <c r="BV170" i="3"/>
  <c r="BG170" i="3"/>
  <c r="BF170" i="3"/>
  <c r="BD170" i="3"/>
  <c r="BC170" i="3"/>
  <c r="A170" i="3"/>
  <c r="BW169" i="3"/>
  <c r="BV169" i="3"/>
  <c r="BG169" i="3"/>
  <c r="BF169" i="3"/>
  <c r="BD169" i="3"/>
  <c r="BC169" i="3"/>
  <c r="A169" i="3"/>
  <c r="BW168" i="3"/>
  <c r="BV168" i="3"/>
  <c r="BG168" i="3"/>
  <c r="BF168" i="3"/>
  <c r="BD168" i="3"/>
  <c r="BC168" i="3"/>
  <c r="A168" i="3"/>
  <c r="BW167" i="3"/>
  <c r="BV167" i="3"/>
  <c r="BG167" i="3"/>
  <c r="BF167" i="3"/>
  <c r="BD167" i="3"/>
  <c r="BC167" i="3"/>
  <c r="A167" i="3"/>
  <c r="BW166" i="3"/>
  <c r="BV166" i="3"/>
  <c r="BG166" i="3"/>
  <c r="BF166" i="3"/>
  <c r="BD166" i="3"/>
  <c r="BC166" i="3"/>
  <c r="A166" i="3"/>
  <c r="BW165" i="3"/>
  <c r="BV165" i="3"/>
  <c r="BG165" i="3"/>
  <c r="BF165" i="3"/>
  <c r="BD165" i="3"/>
  <c r="BC165" i="3"/>
  <c r="A165" i="3"/>
  <c r="BW164" i="3"/>
  <c r="BV164" i="3"/>
  <c r="BG164" i="3"/>
  <c r="BF164" i="3"/>
  <c r="BD164" i="3"/>
  <c r="BC164" i="3"/>
  <c r="A164" i="3"/>
  <c r="BW163" i="3"/>
  <c r="BV163" i="3"/>
  <c r="BG163" i="3"/>
  <c r="BF163" i="3"/>
  <c r="BD163" i="3"/>
  <c r="BC163" i="3"/>
  <c r="A163" i="3"/>
  <c r="BW162" i="3"/>
  <c r="BV162" i="3"/>
  <c r="BG162" i="3"/>
  <c r="BF162" i="3"/>
  <c r="BD162" i="3"/>
  <c r="BC162" i="3"/>
  <c r="A162" i="3"/>
  <c r="BW161" i="3"/>
  <c r="BV161" i="3"/>
  <c r="BG161" i="3"/>
  <c r="BF161" i="3"/>
  <c r="BD161" i="3"/>
  <c r="BC161" i="3"/>
  <c r="A161" i="3"/>
  <c r="BW160" i="3"/>
  <c r="BV160" i="3"/>
  <c r="BG160" i="3"/>
  <c r="BF160" i="3"/>
  <c r="BD160" i="3"/>
  <c r="BC160" i="3"/>
  <c r="A160" i="3"/>
  <c r="BW159" i="3"/>
  <c r="BV159" i="3"/>
  <c r="BG159" i="3"/>
  <c r="BF159" i="3"/>
  <c r="BD159" i="3"/>
  <c r="BC159" i="3"/>
  <c r="A159" i="3"/>
  <c r="BW158" i="3"/>
  <c r="BV158" i="3"/>
  <c r="BG158" i="3"/>
  <c r="BF158" i="3"/>
  <c r="BD158" i="3"/>
  <c r="BC158" i="3"/>
  <c r="A158" i="3"/>
  <c r="BW157" i="3"/>
  <c r="BV157" i="3"/>
  <c r="BG157" i="3"/>
  <c r="BF157" i="3"/>
  <c r="BD157" i="3"/>
  <c r="BC157" i="3"/>
  <c r="A157" i="3"/>
  <c r="BW156" i="3"/>
  <c r="BV156" i="3"/>
  <c r="BG156" i="3"/>
  <c r="BF156" i="3"/>
  <c r="BD156" i="3"/>
  <c r="BC156" i="3"/>
  <c r="A156" i="3"/>
  <c r="BW155" i="3"/>
  <c r="BV155" i="3"/>
  <c r="BG155" i="3"/>
  <c r="BF155" i="3"/>
  <c r="BD155" i="3"/>
  <c r="BC155" i="3"/>
  <c r="A155" i="3"/>
  <c r="BW154" i="3"/>
  <c r="BV154" i="3"/>
  <c r="BG154" i="3"/>
  <c r="BF154" i="3"/>
  <c r="BD154" i="3"/>
  <c r="BC154" i="3"/>
  <c r="A154" i="3"/>
  <c r="BW153" i="3"/>
  <c r="BV153" i="3"/>
  <c r="BG153" i="3"/>
  <c r="BF153" i="3"/>
  <c r="BD153" i="3"/>
  <c r="BC153" i="3"/>
  <c r="A153" i="3"/>
  <c r="BW152" i="3"/>
  <c r="BV152" i="3"/>
  <c r="BG152" i="3"/>
  <c r="BF152" i="3"/>
  <c r="BD152" i="3"/>
  <c r="BC152" i="3"/>
  <c r="A152" i="3"/>
  <c r="BW151" i="3"/>
  <c r="BV151" i="3"/>
  <c r="BG151" i="3"/>
  <c r="BF151" i="3"/>
  <c r="BD151" i="3"/>
  <c r="BC151" i="3"/>
  <c r="A151" i="3"/>
  <c r="BW150" i="3"/>
  <c r="BV150" i="3"/>
  <c r="BG150" i="3"/>
  <c r="BF150" i="3"/>
  <c r="BD150" i="3"/>
  <c r="BC150" i="3"/>
  <c r="A150" i="3"/>
  <c r="BW149" i="3"/>
  <c r="BV149" i="3"/>
  <c r="BG149" i="3"/>
  <c r="BF149" i="3"/>
  <c r="BD149" i="3"/>
  <c r="BC149" i="3"/>
  <c r="A149" i="3"/>
  <c r="BW148" i="3"/>
  <c r="BV148" i="3"/>
  <c r="BG148" i="3"/>
  <c r="BF148" i="3"/>
  <c r="BD148" i="3"/>
  <c r="BC148" i="3"/>
  <c r="A148" i="3"/>
  <c r="BW147" i="3"/>
  <c r="BV147" i="3"/>
  <c r="BG147" i="3"/>
  <c r="BF147" i="3"/>
  <c r="BD147" i="3"/>
  <c r="BC147" i="3"/>
  <c r="A147" i="3"/>
  <c r="BW146" i="3"/>
  <c r="BV146" i="3"/>
  <c r="BG146" i="3"/>
  <c r="BF146" i="3"/>
  <c r="BD146" i="3"/>
  <c r="BC146" i="3"/>
  <c r="A146" i="3"/>
  <c r="BW145" i="3"/>
  <c r="BV145" i="3"/>
  <c r="BG145" i="3"/>
  <c r="BF145" i="3"/>
  <c r="BD145" i="3"/>
  <c r="BC145" i="3"/>
  <c r="A145" i="3"/>
  <c r="BW144" i="3"/>
  <c r="BV144" i="3"/>
  <c r="BG144" i="3"/>
  <c r="BF144" i="3"/>
  <c r="BD144" i="3"/>
  <c r="BC144" i="3"/>
  <c r="A144" i="3"/>
  <c r="BW143" i="3"/>
  <c r="BV143" i="3"/>
  <c r="BG143" i="3"/>
  <c r="BF143" i="3"/>
  <c r="BD143" i="3"/>
  <c r="BC143" i="3"/>
  <c r="A143" i="3"/>
  <c r="BW142" i="3"/>
  <c r="BV142" i="3"/>
  <c r="BG142" i="3"/>
  <c r="BF142" i="3"/>
  <c r="BD142" i="3"/>
  <c r="BC142" i="3"/>
  <c r="A142" i="3"/>
  <c r="BW141" i="3"/>
  <c r="BV141" i="3"/>
  <c r="BG141" i="3"/>
  <c r="BF141" i="3"/>
  <c r="BD141" i="3"/>
  <c r="BC141" i="3"/>
  <c r="A141" i="3"/>
  <c r="BW140" i="3"/>
  <c r="BV140" i="3"/>
  <c r="BG140" i="3"/>
  <c r="BF140" i="3"/>
  <c r="BD140" i="3"/>
  <c r="BC140" i="3"/>
  <c r="A140" i="3"/>
  <c r="BW139" i="3"/>
  <c r="BV139" i="3"/>
  <c r="BG139" i="3"/>
  <c r="BF139" i="3"/>
  <c r="BD139" i="3"/>
  <c r="BC139" i="3"/>
  <c r="A139" i="3"/>
  <c r="BW138" i="3"/>
  <c r="BV138" i="3"/>
  <c r="BG138" i="3"/>
  <c r="BF138" i="3"/>
  <c r="BD138" i="3"/>
  <c r="BC138" i="3"/>
  <c r="A138" i="3"/>
  <c r="BW137" i="3"/>
  <c r="BV137" i="3"/>
  <c r="BG137" i="3"/>
  <c r="BF137" i="3"/>
  <c r="BD137" i="3"/>
  <c r="BC137" i="3"/>
  <c r="A137" i="3"/>
  <c r="BW136" i="3"/>
  <c r="BV136" i="3"/>
  <c r="BG136" i="3"/>
  <c r="BF136" i="3"/>
  <c r="BD136" i="3"/>
  <c r="BC136" i="3"/>
  <c r="A136" i="3"/>
  <c r="BW135" i="3"/>
  <c r="BV135" i="3"/>
  <c r="BG135" i="3"/>
  <c r="BF135" i="3"/>
  <c r="BD135" i="3"/>
  <c r="BC135" i="3"/>
  <c r="A135" i="3"/>
  <c r="BW134" i="3"/>
  <c r="BV134" i="3"/>
  <c r="BG134" i="3"/>
  <c r="BF134" i="3"/>
  <c r="BD134" i="3"/>
  <c r="BC134" i="3"/>
  <c r="A134" i="3"/>
  <c r="BW133" i="3"/>
  <c r="BV133" i="3"/>
  <c r="BG133" i="3"/>
  <c r="BF133" i="3"/>
  <c r="BD133" i="3"/>
  <c r="BC133" i="3"/>
  <c r="A133" i="3"/>
  <c r="BW132" i="3"/>
  <c r="BV132" i="3"/>
  <c r="BG132" i="3"/>
  <c r="BF132" i="3"/>
  <c r="BD132" i="3"/>
  <c r="BC132" i="3"/>
  <c r="A132" i="3"/>
  <c r="BW131" i="3"/>
  <c r="BV131" i="3"/>
  <c r="BG131" i="3"/>
  <c r="BF131" i="3"/>
  <c r="BD131" i="3"/>
  <c r="BC131" i="3"/>
  <c r="A131" i="3"/>
  <c r="BW130" i="3"/>
  <c r="BV130" i="3"/>
  <c r="BG130" i="3"/>
  <c r="BF130" i="3"/>
  <c r="BD130" i="3"/>
  <c r="BC130" i="3"/>
  <c r="A130" i="3"/>
  <c r="BW129" i="3"/>
  <c r="BV129" i="3"/>
  <c r="BG129" i="3"/>
  <c r="BF129" i="3"/>
  <c r="BD129" i="3"/>
  <c r="BC129" i="3"/>
  <c r="A129" i="3"/>
  <c r="BW128" i="3"/>
  <c r="BV128" i="3"/>
  <c r="BG128" i="3"/>
  <c r="BF128" i="3"/>
  <c r="BD128" i="3"/>
  <c r="BC128" i="3"/>
  <c r="A128" i="3"/>
  <c r="BW127" i="3"/>
  <c r="BV127" i="3"/>
  <c r="BG127" i="3"/>
  <c r="BF127" i="3"/>
  <c r="BD127" i="3"/>
  <c r="BC127" i="3"/>
  <c r="A127" i="3"/>
  <c r="BW126" i="3"/>
  <c r="BV126" i="3"/>
  <c r="BG126" i="3"/>
  <c r="BF126" i="3"/>
  <c r="BD126" i="3"/>
  <c r="BC126" i="3"/>
  <c r="A126" i="3"/>
  <c r="BW125" i="3"/>
  <c r="BV125" i="3"/>
  <c r="BG125" i="3"/>
  <c r="BF125" i="3"/>
  <c r="BD125" i="3"/>
  <c r="BC125" i="3"/>
  <c r="A125" i="3"/>
  <c r="BW124" i="3"/>
  <c r="BV124" i="3"/>
  <c r="BG124" i="3"/>
  <c r="BF124" i="3"/>
  <c r="BD124" i="3"/>
  <c r="BC124" i="3"/>
  <c r="A124" i="3"/>
  <c r="BW123" i="3"/>
  <c r="BV123" i="3"/>
  <c r="BG123" i="3"/>
  <c r="BF123" i="3"/>
  <c r="BD123" i="3"/>
  <c r="BC123" i="3"/>
  <c r="A123" i="3"/>
  <c r="BW122" i="3"/>
  <c r="BV122" i="3"/>
  <c r="BG122" i="3"/>
  <c r="BF122" i="3"/>
  <c r="BD122" i="3"/>
  <c r="BC122" i="3"/>
  <c r="A122" i="3"/>
  <c r="BW121" i="3"/>
  <c r="BV121" i="3"/>
  <c r="BG121" i="3"/>
  <c r="BF121" i="3"/>
  <c r="BD121" i="3"/>
  <c r="BC121" i="3"/>
  <c r="A121" i="3"/>
  <c r="BW120" i="3"/>
  <c r="BV120" i="3"/>
  <c r="BG120" i="3"/>
  <c r="BF120" i="3"/>
  <c r="BD120" i="3"/>
  <c r="BC120" i="3"/>
  <c r="A120" i="3"/>
  <c r="BW119" i="3"/>
  <c r="BV119" i="3"/>
  <c r="BG119" i="3"/>
  <c r="BF119" i="3"/>
  <c r="BD119" i="3"/>
  <c r="BC119" i="3"/>
  <c r="A119" i="3"/>
  <c r="BW118" i="3"/>
  <c r="BV118" i="3"/>
  <c r="BG118" i="3"/>
  <c r="BF118" i="3"/>
  <c r="BD118" i="3"/>
  <c r="BC118" i="3"/>
  <c r="A118" i="3"/>
  <c r="BW117" i="3"/>
  <c r="BV117" i="3"/>
  <c r="BG117" i="3"/>
  <c r="BF117" i="3"/>
  <c r="BD117" i="3"/>
  <c r="BC117" i="3"/>
  <c r="A117" i="3"/>
  <c r="BW116" i="3"/>
  <c r="BV116" i="3"/>
  <c r="BG116" i="3"/>
  <c r="BF116" i="3"/>
  <c r="BD116" i="3"/>
  <c r="BC116" i="3"/>
  <c r="A116" i="3"/>
  <c r="BW115" i="3"/>
  <c r="BV115" i="3"/>
  <c r="BG115" i="3"/>
  <c r="BF115" i="3"/>
  <c r="BD115" i="3"/>
  <c r="BC115" i="3"/>
  <c r="A115" i="3"/>
  <c r="BW114" i="3"/>
  <c r="BV114" i="3"/>
  <c r="BG114" i="3"/>
  <c r="BF114" i="3"/>
  <c r="BD114" i="3"/>
  <c r="BC114" i="3"/>
  <c r="A114" i="3"/>
  <c r="BW113" i="3"/>
  <c r="BV113" i="3"/>
  <c r="BG113" i="3"/>
  <c r="BF113" i="3"/>
  <c r="BD113" i="3"/>
  <c r="BC113" i="3"/>
  <c r="A113" i="3"/>
  <c r="BW112" i="3"/>
  <c r="BV112" i="3"/>
  <c r="BG112" i="3"/>
  <c r="BF112" i="3"/>
  <c r="BD112" i="3"/>
  <c r="BC112" i="3"/>
  <c r="A112" i="3"/>
  <c r="BW111" i="3"/>
  <c r="BV111" i="3"/>
  <c r="BG111" i="3"/>
  <c r="BF111" i="3"/>
  <c r="BD111" i="3"/>
  <c r="BC111" i="3"/>
  <c r="A111" i="3"/>
  <c r="BW110" i="3"/>
  <c r="BV110" i="3"/>
  <c r="BG110" i="3"/>
  <c r="BF110" i="3"/>
  <c r="BD110" i="3"/>
  <c r="BC110" i="3"/>
  <c r="A110" i="3"/>
  <c r="BW109" i="3"/>
  <c r="BV109" i="3"/>
  <c r="BG109" i="3"/>
  <c r="BF109" i="3"/>
  <c r="BD109" i="3"/>
  <c r="BC109" i="3"/>
  <c r="A109" i="3"/>
  <c r="BW108" i="3"/>
  <c r="BV108" i="3"/>
  <c r="BG108" i="3"/>
  <c r="BF108" i="3"/>
  <c r="BD108" i="3"/>
  <c r="BC108" i="3"/>
  <c r="A108" i="3"/>
  <c r="BW107" i="3"/>
  <c r="BV107" i="3"/>
  <c r="BG107" i="3"/>
  <c r="BF107" i="3"/>
  <c r="BD107" i="3"/>
  <c r="BC107" i="3"/>
  <c r="A107" i="3"/>
  <c r="BW106" i="3"/>
  <c r="BV106" i="3"/>
  <c r="BG106" i="3"/>
  <c r="BF106" i="3"/>
  <c r="BD106" i="3"/>
  <c r="BC106" i="3"/>
  <c r="A106" i="3"/>
  <c r="BW105" i="3"/>
  <c r="BV105" i="3"/>
  <c r="BG105" i="3"/>
  <c r="BF105" i="3"/>
  <c r="BD105" i="3"/>
  <c r="BC105" i="3"/>
  <c r="A105" i="3"/>
  <c r="BW104" i="3"/>
  <c r="BV104" i="3"/>
  <c r="BG104" i="3"/>
  <c r="BF104" i="3"/>
  <c r="BD104" i="3"/>
  <c r="BC104" i="3"/>
  <c r="A104" i="3"/>
  <c r="BW103" i="3"/>
  <c r="BV103" i="3"/>
  <c r="BG103" i="3"/>
  <c r="BF103" i="3"/>
  <c r="BD103" i="3"/>
  <c r="BC103" i="3"/>
  <c r="A103" i="3"/>
  <c r="BW102" i="3"/>
  <c r="BV102" i="3"/>
  <c r="BG102" i="3"/>
  <c r="BF102" i="3"/>
  <c r="BD102" i="3"/>
  <c r="BC102" i="3"/>
  <c r="A102" i="3"/>
  <c r="BW101" i="3"/>
  <c r="BV101" i="3"/>
  <c r="BG101" i="3"/>
  <c r="BF101" i="3"/>
  <c r="BD101" i="3"/>
  <c r="BC101" i="3"/>
  <c r="A101" i="3"/>
  <c r="BW100" i="3"/>
  <c r="BV100" i="3"/>
  <c r="BG100" i="3"/>
  <c r="BF100" i="3"/>
  <c r="BD100" i="3"/>
  <c r="BC100" i="3"/>
  <c r="A100" i="3"/>
  <c r="BW99" i="3"/>
  <c r="BV99" i="3"/>
  <c r="BG99" i="3"/>
  <c r="BF99" i="3"/>
  <c r="BD99" i="3"/>
  <c r="BC99" i="3"/>
  <c r="A99" i="3"/>
  <c r="BW98" i="3"/>
  <c r="BV98" i="3"/>
  <c r="BG98" i="3"/>
  <c r="BF98" i="3"/>
  <c r="BD98" i="3"/>
  <c r="BC98" i="3"/>
  <c r="A98" i="3"/>
  <c r="BW97" i="3"/>
  <c r="BV97" i="3"/>
  <c r="BG97" i="3"/>
  <c r="BF97" i="3"/>
  <c r="BD97" i="3"/>
  <c r="BC97" i="3"/>
  <c r="A97" i="3"/>
  <c r="BW96" i="3"/>
  <c r="BV96" i="3"/>
  <c r="BG96" i="3"/>
  <c r="BF96" i="3"/>
  <c r="BD96" i="3"/>
  <c r="BC96" i="3"/>
  <c r="A96" i="3"/>
  <c r="BW95" i="3"/>
  <c r="BV95" i="3"/>
  <c r="BG95" i="3"/>
  <c r="BF95" i="3"/>
  <c r="BD95" i="3"/>
  <c r="BC95" i="3"/>
  <c r="A95" i="3"/>
  <c r="BW94" i="3"/>
  <c r="BV94" i="3"/>
  <c r="BG94" i="3"/>
  <c r="BF94" i="3"/>
  <c r="BD94" i="3"/>
  <c r="BC94" i="3"/>
  <c r="A94" i="3"/>
  <c r="BW93" i="3"/>
  <c r="BV93" i="3"/>
  <c r="BG93" i="3"/>
  <c r="BF93" i="3"/>
  <c r="BD93" i="3"/>
  <c r="BC93" i="3"/>
  <c r="A93" i="3"/>
  <c r="BW92" i="3"/>
  <c r="BV92" i="3"/>
  <c r="BG92" i="3"/>
  <c r="BF92" i="3"/>
  <c r="BD92" i="3"/>
  <c r="BC92" i="3"/>
  <c r="A92" i="3"/>
  <c r="BW91" i="3"/>
  <c r="BV91" i="3"/>
  <c r="BG91" i="3"/>
  <c r="BF91" i="3"/>
  <c r="BD91" i="3"/>
  <c r="BC91" i="3"/>
  <c r="A91" i="3"/>
  <c r="BW90" i="3"/>
  <c r="BV90" i="3"/>
  <c r="BG90" i="3"/>
  <c r="BF90" i="3"/>
  <c r="BD90" i="3"/>
  <c r="BC90" i="3"/>
  <c r="A90" i="3"/>
  <c r="BW89" i="3"/>
  <c r="BV89" i="3"/>
  <c r="BG89" i="3"/>
  <c r="BF89" i="3"/>
  <c r="BD89" i="3"/>
  <c r="BC89" i="3"/>
  <c r="A89" i="3"/>
  <c r="BW88" i="3"/>
  <c r="BV88" i="3"/>
  <c r="BG88" i="3"/>
  <c r="BF88" i="3"/>
  <c r="BD88" i="3"/>
  <c r="BC88" i="3"/>
  <c r="A88" i="3"/>
  <c r="BW87" i="3"/>
  <c r="BV87" i="3"/>
  <c r="BG87" i="3"/>
  <c r="BF87" i="3"/>
  <c r="BD87" i="3"/>
  <c r="BC87" i="3"/>
  <c r="A87" i="3"/>
  <c r="BW86" i="3"/>
  <c r="BV86" i="3"/>
  <c r="BG86" i="3"/>
  <c r="BF86" i="3"/>
  <c r="BD86" i="3"/>
  <c r="BC86" i="3"/>
  <c r="A86" i="3"/>
  <c r="BW85" i="3"/>
  <c r="BV85" i="3"/>
  <c r="BG85" i="3"/>
  <c r="BF85" i="3"/>
  <c r="BD85" i="3"/>
  <c r="BC85" i="3"/>
  <c r="A85" i="3"/>
  <c r="BW84" i="3"/>
  <c r="BV84" i="3"/>
  <c r="BG84" i="3"/>
  <c r="BF84" i="3"/>
  <c r="BD84" i="3"/>
  <c r="BC84" i="3"/>
  <c r="A84" i="3"/>
  <c r="BW83" i="3"/>
  <c r="BV83" i="3"/>
  <c r="BG83" i="3"/>
  <c r="BF83" i="3"/>
  <c r="BD83" i="3"/>
  <c r="BC83" i="3"/>
  <c r="A83" i="3"/>
  <c r="BW82" i="3"/>
  <c r="BV82" i="3"/>
  <c r="BG82" i="3"/>
  <c r="BF82" i="3"/>
  <c r="BD82" i="3"/>
  <c r="BC82" i="3"/>
  <c r="A82" i="3"/>
  <c r="BW81" i="3"/>
  <c r="BV81" i="3"/>
  <c r="BG81" i="3"/>
  <c r="BF81" i="3"/>
  <c r="BD81" i="3"/>
  <c r="BC81" i="3"/>
  <c r="A81" i="3"/>
  <c r="BW80" i="3"/>
  <c r="BV80" i="3"/>
  <c r="BG80" i="3"/>
  <c r="BF80" i="3"/>
  <c r="BD80" i="3"/>
  <c r="BC80" i="3"/>
  <c r="A80" i="3"/>
  <c r="BW79" i="3"/>
  <c r="BV79" i="3"/>
  <c r="BG79" i="3"/>
  <c r="BF79" i="3"/>
  <c r="BD79" i="3"/>
  <c r="BC79" i="3"/>
  <c r="A79" i="3"/>
  <c r="BW78" i="3"/>
  <c r="BV78" i="3"/>
  <c r="BG78" i="3"/>
  <c r="BF78" i="3"/>
  <c r="BD78" i="3"/>
  <c r="BC78" i="3"/>
  <c r="A78" i="3"/>
  <c r="BW77" i="3"/>
  <c r="BV77" i="3"/>
  <c r="BG77" i="3"/>
  <c r="BF77" i="3"/>
  <c r="BD77" i="3"/>
  <c r="BC77" i="3"/>
  <c r="A77" i="3"/>
  <c r="BW76" i="3"/>
  <c r="BV76" i="3"/>
  <c r="BG76" i="3"/>
  <c r="BF76" i="3"/>
  <c r="BD76" i="3"/>
  <c r="BC76" i="3"/>
  <c r="A76" i="3"/>
  <c r="BW75" i="3"/>
  <c r="BV75" i="3"/>
  <c r="BG75" i="3"/>
  <c r="BF75" i="3"/>
  <c r="BD75" i="3"/>
  <c r="BC75" i="3"/>
  <c r="A75" i="3"/>
  <c r="BW74" i="3"/>
  <c r="BV74" i="3"/>
  <c r="BG74" i="3"/>
  <c r="BF74" i="3"/>
  <c r="BD74" i="3"/>
  <c r="BC74" i="3"/>
  <c r="A74" i="3"/>
  <c r="BW73" i="3"/>
  <c r="BV73" i="3"/>
  <c r="BG73" i="3"/>
  <c r="BF73" i="3"/>
  <c r="BD73" i="3"/>
  <c r="BC73" i="3"/>
  <c r="A73" i="3"/>
  <c r="BW72" i="3"/>
  <c r="BV72" i="3"/>
  <c r="BG72" i="3"/>
  <c r="BF72" i="3"/>
  <c r="BD72" i="3"/>
  <c r="BC72" i="3"/>
  <c r="A72" i="3"/>
  <c r="BW71" i="3"/>
  <c r="BV71" i="3"/>
  <c r="BG71" i="3"/>
  <c r="BF71" i="3"/>
  <c r="BD71" i="3"/>
  <c r="BC71" i="3"/>
  <c r="A71" i="3"/>
  <c r="BW70" i="3"/>
  <c r="BV70" i="3"/>
  <c r="BG70" i="3"/>
  <c r="BF70" i="3"/>
  <c r="BD70" i="3"/>
  <c r="BC70" i="3"/>
  <c r="A70" i="3"/>
  <c r="BW69" i="3"/>
  <c r="BV69" i="3"/>
  <c r="BG69" i="3"/>
  <c r="BF69" i="3"/>
  <c r="BD69" i="3"/>
  <c r="BC69" i="3"/>
  <c r="A69" i="3"/>
  <c r="BW68" i="3"/>
  <c r="BV68" i="3"/>
  <c r="BG68" i="3"/>
  <c r="BF68" i="3"/>
  <c r="BD68" i="3"/>
  <c r="BC68" i="3"/>
  <c r="A68" i="3"/>
  <c r="BW67" i="3"/>
  <c r="BV67" i="3"/>
  <c r="BG67" i="3"/>
  <c r="BF67" i="3"/>
  <c r="BD67" i="3"/>
  <c r="BC67" i="3"/>
  <c r="A67" i="3"/>
  <c r="BW66" i="3"/>
  <c r="BV66" i="3"/>
  <c r="BG66" i="3"/>
  <c r="BF66" i="3"/>
  <c r="BD66" i="3"/>
  <c r="BC66" i="3"/>
  <c r="A66" i="3"/>
  <c r="BW65" i="3"/>
  <c r="BV65" i="3"/>
  <c r="BG65" i="3"/>
  <c r="BF65" i="3"/>
  <c r="BD65" i="3"/>
  <c r="BC65" i="3"/>
  <c r="A65" i="3"/>
  <c r="BW64" i="3"/>
  <c r="BV64" i="3"/>
  <c r="BG64" i="3"/>
  <c r="BF64" i="3"/>
  <c r="BD64" i="3"/>
  <c r="BC64" i="3"/>
  <c r="A64" i="3"/>
  <c r="BW63" i="3"/>
  <c r="BV63" i="3"/>
  <c r="BG63" i="3"/>
  <c r="BF63" i="3"/>
  <c r="BD63" i="3"/>
  <c r="BC63" i="3"/>
  <c r="A63" i="3"/>
  <c r="BW62" i="3"/>
  <c r="BV62" i="3"/>
  <c r="BG62" i="3"/>
  <c r="BF62" i="3"/>
  <c r="BD62" i="3"/>
  <c r="BC62" i="3"/>
  <c r="A62" i="3"/>
  <c r="BW61" i="3"/>
  <c r="BV61" i="3"/>
  <c r="BG61" i="3"/>
  <c r="BF61" i="3"/>
  <c r="BD61" i="3"/>
  <c r="BC61" i="3"/>
  <c r="A61" i="3"/>
  <c r="BW60" i="3"/>
  <c r="BV60" i="3"/>
  <c r="BG60" i="3"/>
  <c r="BF60" i="3"/>
  <c r="BD60" i="3"/>
  <c r="BC60" i="3"/>
  <c r="A60" i="3"/>
  <c r="BW59" i="3"/>
  <c r="BV59" i="3"/>
  <c r="BG59" i="3"/>
  <c r="BF59" i="3"/>
  <c r="BD59" i="3"/>
  <c r="BC59" i="3"/>
  <c r="A59" i="3"/>
  <c r="BW58" i="3"/>
  <c r="BV58" i="3"/>
  <c r="BG58" i="3"/>
  <c r="BF58" i="3"/>
  <c r="BD58" i="3"/>
  <c r="BC58" i="3"/>
  <c r="A58" i="3"/>
  <c r="BW57" i="3"/>
  <c r="BV57" i="3"/>
  <c r="BG57" i="3"/>
  <c r="BF57" i="3"/>
  <c r="BD57" i="3"/>
  <c r="BC57" i="3"/>
  <c r="A57" i="3"/>
  <c r="BW56" i="3"/>
  <c r="BV56" i="3"/>
  <c r="BG56" i="3"/>
  <c r="BF56" i="3"/>
  <c r="BD56" i="3"/>
  <c r="BC56" i="3"/>
  <c r="A56" i="3"/>
  <c r="BW55" i="3"/>
  <c r="BV55" i="3"/>
  <c r="BG55" i="3"/>
  <c r="BF55" i="3"/>
  <c r="BD55" i="3"/>
  <c r="BC55" i="3"/>
  <c r="A55" i="3"/>
  <c r="BW54" i="3"/>
  <c r="BV54" i="3"/>
  <c r="BG54" i="3"/>
  <c r="BF54" i="3"/>
  <c r="BD54" i="3"/>
  <c r="BC54" i="3"/>
  <c r="A54" i="3"/>
  <c r="BW53" i="3"/>
  <c r="BV53" i="3"/>
  <c r="BG53" i="3"/>
  <c r="BF53" i="3"/>
  <c r="BD53" i="3"/>
  <c r="BC53" i="3"/>
  <c r="A53" i="3"/>
  <c r="BW52" i="3"/>
  <c r="BV52" i="3"/>
  <c r="BG52" i="3"/>
  <c r="BF52" i="3"/>
  <c r="BD52" i="3"/>
  <c r="BC52" i="3"/>
  <c r="A52" i="3"/>
  <c r="BW51" i="3"/>
  <c r="BV51" i="3"/>
  <c r="BG51" i="3"/>
  <c r="BF51" i="3"/>
  <c r="BD51" i="3"/>
  <c r="BC51" i="3"/>
  <c r="A51" i="3"/>
  <c r="BW50" i="3"/>
  <c r="BV50" i="3"/>
  <c r="BG50" i="3"/>
  <c r="BF50" i="3"/>
  <c r="BD50" i="3"/>
  <c r="BC50" i="3"/>
  <c r="A50" i="3"/>
  <c r="BW49" i="3"/>
  <c r="BV49" i="3"/>
  <c r="BG49" i="3"/>
  <c r="BF49" i="3"/>
  <c r="BD49" i="3"/>
  <c r="BC49" i="3"/>
  <c r="A49" i="3"/>
  <c r="BW48" i="3"/>
  <c r="BV48" i="3"/>
  <c r="BG48" i="3"/>
  <c r="BF48" i="3"/>
  <c r="BD48" i="3"/>
  <c r="BC48" i="3"/>
  <c r="A48" i="3"/>
  <c r="BW47" i="3"/>
  <c r="BV47" i="3"/>
  <c r="BG47" i="3"/>
  <c r="BF47" i="3"/>
  <c r="BD47" i="3"/>
  <c r="BC47" i="3"/>
  <c r="A47" i="3"/>
  <c r="BW46" i="3"/>
  <c r="BV46" i="3"/>
  <c r="BG46" i="3"/>
  <c r="BF46" i="3"/>
  <c r="BD46" i="3"/>
  <c r="BC46" i="3"/>
  <c r="A46" i="3"/>
  <c r="BW45" i="3"/>
  <c r="BV45" i="3"/>
  <c r="BG45" i="3"/>
  <c r="BF45" i="3"/>
  <c r="BD45" i="3"/>
  <c r="BC45" i="3"/>
  <c r="A45" i="3"/>
  <c r="BW44" i="3"/>
  <c r="BV44" i="3"/>
  <c r="BG44" i="3"/>
  <c r="BF44" i="3"/>
  <c r="BD44" i="3"/>
  <c r="BC44" i="3"/>
  <c r="A44" i="3"/>
  <c r="BW43" i="3"/>
  <c r="BV43" i="3"/>
  <c r="BG43" i="3"/>
  <c r="BF43" i="3"/>
  <c r="BD43" i="3"/>
  <c r="BC43" i="3"/>
  <c r="A43" i="3"/>
  <c r="BW42" i="3"/>
  <c r="BV42" i="3"/>
  <c r="BG42" i="3"/>
  <c r="BF42" i="3"/>
  <c r="BD42" i="3"/>
  <c r="BC42" i="3"/>
  <c r="A42" i="3"/>
  <c r="BW41" i="3"/>
  <c r="BV41" i="3"/>
  <c r="BG41" i="3"/>
  <c r="BF41" i="3"/>
  <c r="BD41" i="3"/>
  <c r="BC41" i="3"/>
  <c r="A41" i="3"/>
  <c r="BW40" i="3"/>
  <c r="BV40" i="3"/>
  <c r="BG40" i="3"/>
  <c r="BF40" i="3"/>
  <c r="BD40" i="3"/>
  <c r="BC40" i="3"/>
  <c r="A40" i="3"/>
  <c r="BW39" i="3"/>
  <c r="BV39" i="3"/>
  <c r="BG39" i="3"/>
  <c r="BF39" i="3"/>
  <c r="BD39" i="3"/>
  <c r="BC39" i="3"/>
  <c r="A39" i="3"/>
  <c r="BW38" i="3"/>
  <c r="BV38" i="3"/>
  <c r="BG38" i="3"/>
  <c r="BF38" i="3"/>
  <c r="BD38" i="3"/>
  <c r="BC38" i="3"/>
  <c r="A38" i="3"/>
  <c r="BW37" i="3"/>
  <c r="BV37" i="3"/>
  <c r="BG37" i="3"/>
  <c r="BF37" i="3"/>
  <c r="BD37" i="3"/>
  <c r="BC37" i="3"/>
  <c r="A37" i="3"/>
  <c r="BW36" i="3"/>
  <c r="BV36" i="3"/>
  <c r="BG36" i="3"/>
  <c r="BF36" i="3"/>
  <c r="BD36" i="3"/>
  <c r="BC36" i="3"/>
  <c r="A36" i="3"/>
  <c r="BW35" i="3"/>
  <c r="BV35" i="3"/>
  <c r="BG35" i="3"/>
  <c r="BF35" i="3"/>
  <c r="BD35" i="3"/>
  <c r="BC35" i="3"/>
  <c r="A35" i="3"/>
  <c r="BW34" i="3"/>
  <c r="BV34" i="3"/>
  <c r="BG34" i="3"/>
  <c r="BF34" i="3"/>
  <c r="BD34" i="3"/>
  <c r="BC34" i="3"/>
  <c r="A34" i="3"/>
  <c r="BW33" i="3"/>
  <c r="BV33" i="3"/>
  <c r="BG33" i="3"/>
  <c r="BF33" i="3"/>
  <c r="BD33" i="3"/>
  <c r="BC33" i="3"/>
  <c r="A33" i="3"/>
  <c r="BW32" i="3"/>
  <c r="BV32" i="3"/>
  <c r="BG32" i="3"/>
  <c r="BF32" i="3"/>
  <c r="BD32" i="3"/>
  <c r="BC32" i="3"/>
  <c r="A32" i="3"/>
  <c r="BW31" i="3"/>
  <c r="BV31" i="3"/>
  <c r="BG31" i="3"/>
  <c r="BF31" i="3"/>
  <c r="BD31" i="3"/>
  <c r="BC31" i="3"/>
  <c r="A31" i="3"/>
  <c r="BW30" i="3"/>
  <c r="BV30" i="3"/>
  <c r="BG30" i="3"/>
  <c r="BF30" i="3"/>
  <c r="BD30" i="3"/>
  <c r="BC30" i="3"/>
  <c r="A30" i="3"/>
  <c r="BW29" i="3"/>
  <c r="BV29" i="3"/>
  <c r="BG29" i="3"/>
  <c r="BF29" i="3"/>
  <c r="BD29" i="3"/>
  <c r="BC29" i="3"/>
  <c r="A29" i="3"/>
  <c r="BW28" i="3"/>
  <c r="BV28" i="3"/>
  <c r="BG28" i="3"/>
  <c r="BF28" i="3"/>
  <c r="BD28" i="3"/>
  <c r="BC28" i="3"/>
  <c r="A28" i="3"/>
  <c r="BW27" i="3"/>
  <c r="BV27" i="3"/>
  <c r="BG27" i="3"/>
  <c r="BF27" i="3"/>
  <c r="BD27" i="3"/>
  <c r="BC27" i="3"/>
  <c r="A27" i="3"/>
  <c r="BW26" i="3"/>
  <c r="BV26" i="3"/>
  <c r="BG26" i="3"/>
  <c r="BF26" i="3"/>
  <c r="BD26" i="3"/>
  <c r="BC26" i="3"/>
  <c r="A26" i="3"/>
  <c r="BW25" i="3"/>
  <c r="BV25" i="3"/>
  <c r="BG25" i="3"/>
  <c r="BF25" i="3"/>
  <c r="BD25" i="3"/>
  <c r="BC25" i="3"/>
  <c r="A25" i="3"/>
  <c r="BW24" i="3"/>
  <c r="BV24" i="3"/>
  <c r="BG24" i="3"/>
  <c r="BF24" i="3"/>
  <c r="BD24" i="3"/>
  <c r="BC24" i="3"/>
  <c r="A24" i="3"/>
  <c r="BW23" i="3"/>
  <c r="BV23" i="3"/>
  <c r="BG23" i="3"/>
  <c r="BF23" i="3"/>
  <c r="BD23" i="3"/>
  <c r="BC23" i="3"/>
  <c r="A23" i="3"/>
  <c r="BW22" i="3"/>
  <c r="BV22" i="3"/>
  <c r="BG22" i="3"/>
  <c r="BF22" i="3"/>
  <c r="BD22" i="3"/>
  <c r="BC22" i="3"/>
  <c r="A22" i="3"/>
  <c r="BW21" i="3"/>
  <c r="BV21" i="3"/>
  <c r="BG21" i="3"/>
  <c r="BF21" i="3"/>
  <c r="BD21" i="3"/>
  <c r="BC21" i="3"/>
  <c r="A21" i="3"/>
  <c r="BW20" i="3"/>
  <c r="BV20" i="3"/>
  <c r="BG20" i="3"/>
  <c r="BF20" i="3"/>
  <c r="BD20" i="3"/>
  <c r="BC20" i="3"/>
  <c r="A20" i="3"/>
  <c r="BW19" i="3"/>
  <c r="BV19" i="3"/>
  <c r="BG19" i="3"/>
  <c r="BF19" i="3"/>
  <c r="BD19" i="3"/>
  <c r="BC19" i="3"/>
  <c r="A19" i="3"/>
  <c r="BW18" i="3"/>
  <c r="BV18" i="3"/>
  <c r="BG18" i="3"/>
  <c r="BF18" i="3"/>
  <c r="BD18" i="3"/>
  <c r="BC18" i="3"/>
  <c r="A18" i="3"/>
  <c r="BW17" i="3"/>
  <c r="BV17" i="3"/>
  <c r="BG17" i="3"/>
  <c r="BF17" i="3"/>
  <c r="BD17" i="3"/>
  <c r="BC17" i="3"/>
  <c r="A17" i="3"/>
  <c r="BW16" i="3"/>
  <c r="BV16" i="3"/>
  <c r="BG16" i="3"/>
  <c r="BF16" i="3"/>
  <c r="BD16" i="3"/>
  <c r="BC16" i="3"/>
  <c r="A16" i="3"/>
  <c r="BW15" i="3"/>
  <c r="BV15" i="3"/>
  <c r="BG15" i="3"/>
  <c r="BF15" i="3"/>
  <c r="BD15" i="3"/>
  <c r="BC15" i="3"/>
  <c r="A15" i="3"/>
  <c r="BW14" i="3"/>
  <c r="BV14" i="3"/>
  <c r="BG14" i="3"/>
  <c r="BF14" i="3"/>
  <c r="BD14" i="3"/>
  <c r="BC14" i="3"/>
  <c r="A14" i="3"/>
  <c r="BW13" i="3"/>
  <c r="BV13" i="3"/>
  <c r="BG13" i="3"/>
  <c r="BF13" i="3"/>
  <c r="BD13" i="3"/>
  <c r="BC13" i="3"/>
  <c r="A13" i="3"/>
  <c r="BW12" i="3"/>
  <c r="BV12" i="3"/>
  <c r="BG12" i="3"/>
  <c r="BF12" i="3"/>
  <c r="BD12" i="3"/>
  <c r="BC12" i="3"/>
  <c r="A12" i="3"/>
  <c r="BW11" i="3"/>
  <c r="BV11" i="3"/>
  <c r="BG11" i="3"/>
  <c r="BF11" i="3"/>
  <c r="BD11" i="3"/>
  <c r="BC11" i="3"/>
  <c r="A11" i="3"/>
  <c r="BW10" i="3"/>
  <c r="BV10" i="3"/>
  <c r="BG10" i="3"/>
  <c r="BF10" i="3"/>
  <c r="BD10" i="3"/>
  <c r="BC10" i="3"/>
  <c r="A10" i="3"/>
  <c r="BW9" i="3"/>
  <c r="BV9" i="3"/>
  <c r="BG9" i="3"/>
  <c r="BF9" i="3"/>
  <c r="BD9" i="3"/>
  <c r="BC9" i="3"/>
  <c r="A9" i="3"/>
  <c r="BW8" i="3"/>
  <c r="BV8" i="3"/>
  <c r="BG8" i="3"/>
  <c r="BF8" i="3"/>
  <c r="BD8" i="3"/>
  <c r="BC8" i="3"/>
  <c r="A8" i="3"/>
  <c r="BW7" i="3"/>
  <c r="BU7" i="3"/>
  <c r="BV7" i="3"/>
  <c r="BT7" i="3"/>
  <c r="BS7" i="3"/>
  <c r="BR7" i="3"/>
  <c r="BQ7" i="3"/>
  <c r="BP7" i="3"/>
  <c r="BO7" i="3"/>
  <c r="BN7" i="3"/>
  <c r="BM7" i="3"/>
  <c r="BC7" i="3"/>
  <c r="BF7" i="3"/>
  <c r="BG7" i="3"/>
  <c r="BH7" i="3"/>
  <c r="BD7" i="3"/>
  <c r="BE7" i="3"/>
  <c r="BI7" i="3"/>
  <c r="BL7" i="3"/>
  <c r="BJ7" i="3"/>
  <c r="BK7" i="3"/>
</calcChain>
</file>

<file path=xl/sharedStrings.xml><?xml version="1.0" encoding="utf-8"?>
<sst xmlns="http://schemas.openxmlformats.org/spreadsheetml/2006/main" count="446" uniqueCount="412">
  <si>
    <t>PANDUAN PENGGUNAAN / USER GUIDE
Perancangan Persaraan Kewangan Islam &amp; Kecukupan Dana — Kriteria Islamic FinTech</t>
  </si>
  <si>
    <t>PERKARA / ITEM</t>
  </si>
  <si>
    <t>BAHASA MALAYSIA</t>
  </si>
  <si>
    <t>ENGLISH</t>
  </si>
  <si>
    <t>Tujuan / Purpose</t>
  </si>
  <si>
    <t>Mengumpul maklumat tahap kesediaan orang awam (pekerja swasta &amp; kerajaan) terhadap perancangan persaraan patuh Syariah melalui platform Islamic FinTech, serta menilai kecukupan dana persaraan.</t>
  </si>
  <si>
    <t>To collect data on the readiness of the public (private and government employees) towards Shariah-compliant retirement planning via Islamic FinTech platforms, and to assess retirement fund adequacy.</t>
  </si>
  <si>
    <t>Arahan 1 / Step 1</t>
  </si>
  <si>
    <t>Isi satu (1) baris bagi setiap responden di helaian BORANG, bermula baris 8.</t>
  </si>
  <si>
    <t>Complete one (1) row per respondent in the BORANG sheet, starting at row 8.</t>
  </si>
  <si>
    <t>Arahan 2 / Step 2</t>
  </si>
  <si>
    <t>Baris 7 (kelabu) ialah contoh jawapan. Jangan hapus.</t>
  </si>
  <si>
    <t>Row 7 (grey) is a sample answer. Do not delete it.</t>
  </si>
  <si>
    <t>Arahan 3 / Step 3</t>
  </si>
  <si>
    <t>Sel KUNING perlu diisi; klik sel untuk memilih dari senarai juntai bawah.</t>
  </si>
  <si>
    <t>YELLOW cells are for input; click a cell to select from the drop-down list.</t>
  </si>
  <si>
    <t>Arahan 4 / Step 4</t>
  </si>
  <si>
    <t>Sel HIJAU dikira automatik (skor konstruk &amp; analisis kecukupan dana). Jangan taip.</t>
  </si>
  <si>
    <t>GREEN cells are auto-calculated (construct scores &amp; fund adequacy analysis). Do not type in them.</t>
  </si>
  <si>
    <t>Arahan 5 / Step 5</t>
  </si>
  <si>
    <t>Helaian RUMUSAN memaparkan purata skor dan kecukupan dana, Swasta vs Kerajaan.</t>
  </si>
  <si>
    <t>The RUMUSAN sheet summarises mean scores and fund adequacy, Private vs Government.</t>
  </si>
  <si>
    <t>Skala Likert / Likert scale</t>
  </si>
  <si>
    <t>1 = Sangat Tidak Setuju • 2 = Tidak Setuju • 3 = Neutral • 4 = Setuju • 5 = Sangat Setuju</t>
  </si>
  <si>
    <t>1 = Strongly Disagree • 2 = Disagree • 3 = Neutral • 4 = Agree • 5 = Strongly Agree</t>
  </si>
  <si>
    <t>Tahap kesediaan / Readiness level</t>
  </si>
  <si>
    <t>Rendah 1.00–2.33 • Sederhana 2.34–3.66 • Tinggi 3.67–5.00</t>
  </si>
  <si>
    <t>Low 1.00–2.33 • Moderate 2.34–3.66 • High 3.67–5.00</t>
  </si>
  <si>
    <t>Status kecukupan / Adequacy status</t>
  </si>
  <si>
    <t>Mencukupi ≥ 100% • Hampir mencukupi 75–99.9% • Tidak mencukupi &lt; 75% daripada dana diperlukan.</t>
  </si>
  <si>
    <t>Adequate ≥ 100% • Nearly adequate 75–99.9% • Inadequate &lt; 75% of the required fund.</t>
  </si>
  <si>
    <t>Kerahsiaan / Confidentiality</t>
  </si>
  <si>
    <t>Maklumat untuk penyelidikan akademik sahaja dan dirahsiakan selaras Akta Perlindungan Data Peribadi 2010.</t>
  </si>
  <si>
    <t>Data are used for academic research only and kept confidential under the Personal Data Protection Act 2010.</t>
  </si>
  <si>
    <t>Kapasiti / Capacity</t>
  </si>
  <si>
    <t>200 responden (baris 8 hingga 207). Formula boleh dipanjangkan jika perlu.</t>
  </si>
  <si>
    <t>200 respondents (rows 8 to 207). Formulas may be extended if required.</t>
  </si>
  <si>
    <t>FORMULA KECUKUPAN DANA</t>
  </si>
  <si>
    <t>FORMULA / ANDAIAN</t>
  </si>
  <si>
    <t>FORMULA / ASSUMPTION</t>
  </si>
  <si>
    <t>F1</t>
  </si>
  <si>
    <t>Tempoh tinggal = Umur sasaran bersara (B2) − Umur semasa (E1)</t>
  </si>
  <si>
    <t>Years to retirement = Target retirement age (B2) − Current age (E1)</t>
  </si>
  <si>
    <t>F2</t>
  </si>
  <si>
    <t>Perbelanjaan diselaras inflasi = B3 × (1 + E4) ^ F1</t>
  </si>
  <si>
    <t>Inflation-adjusted expense = B3 × (1 + E4) ^ F1</t>
  </si>
  <si>
    <t>F3</t>
  </si>
  <si>
    <t>Dana diperlukan = F2 × 12 × Tempoh persaraan (E5). Andaian: tiada diskaun pulangan selepas bersara (konservatif).</t>
  </si>
  <si>
    <t>Required fund = F2 × 12 × Retirement duration (E5). Assumption: no post-retirement return discounting (conservative).</t>
  </si>
  <si>
    <t>F4</t>
  </si>
  <si>
    <t>NMD simpanan semasa = B4 × (1 + E3) ^ F1</t>
  </si>
  <si>
    <t>FV of current savings = B4 × (1 + E3) ^ F1</t>
  </si>
  <si>
    <t>F5</t>
  </si>
  <si>
    <t>NMD simpanan bulanan = (E2 × 12) × [((1 + E3) ^ F1 − 1) / E3]  (anuiti tahunan biasa)</t>
  </si>
  <si>
    <t>FV of monthly savings = (E2 × 12) × [((1 + E3) ^ F1 − 1) / E3]  (ordinary annual annuity)</t>
  </si>
  <si>
    <t>F7 / F8</t>
  </si>
  <si>
    <t>Jurang = F6 − F3 ; Nisbah kecukupan = F6 ÷ F3</t>
  </si>
  <si>
    <t>Shortfall = F6 − F3 ; Adequacy ratio = F6 ÷ F3</t>
  </si>
  <si>
    <t>F10</t>
  </si>
  <si>
    <t>Simpanan bulanan tambahan = Jurang ÷ (12 × faktor anuiti)</t>
  </si>
  <si>
    <t>Additional monthly saving = Shortfall ÷ (12 × annuity factor)</t>
  </si>
  <si>
    <t>Nota / Note</t>
  </si>
  <si>
    <t>Nilai lalai contoh: pulangan 4.0%, inflasi 3.0%, tempoh persaraan 20 tahun — boleh diubah oleh responden. Sumber: nilai andaian pengguna, bukan ramalan pasaran.</t>
  </si>
  <si>
    <t>Sample defaults: 4.0% return, 3.0% inflation, 20-year retirement — editable by respondents. Source: user-supplied assumptions, not market forecasts.</t>
  </si>
  <si>
    <t>KONSTRUK ISLAMIC FINTECH</t>
  </si>
  <si>
    <t>PENERANGAN</t>
  </si>
  <si>
    <t>DESCRIPTION</t>
  </si>
  <si>
    <t>SC – Pematuhan Syariah / Shariah Compliance</t>
  </si>
  <si>
    <t>Pengesahan Syariah, bebas riba/gharar/maysir, kejelasan akad, penyaringan pelaburan.</t>
  </si>
  <si>
    <t>Shariah endorsement, freedom from riba/gharar/maysir, contract clarity, investment screening.</t>
  </si>
  <si>
    <t>PE – Jangkaan Prestasi / Performance Expectancy</t>
  </si>
  <si>
    <t>Manfaat platform terhadap kecukupan dan pemantauan dana.</t>
  </si>
  <si>
    <t>Platform benefits for fund adequacy and monitoring.</t>
  </si>
  <si>
    <t>EE – Jangkaan Usaha / Effort Expectancy</t>
  </si>
  <si>
    <t>Kemudahan mempelajari dan menggunakan aplikasi.</t>
  </si>
  <si>
    <t>Ease of learning and using the application.</t>
  </si>
  <si>
    <t>TR – Kepercayaan &amp; Keselamatan / Trust &amp; Security</t>
  </si>
  <si>
    <t>Keselamatan data, integriti pengendali, ciri perlindungan akaun.</t>
  </si>
  <si>
    <t>Data security, operator integrity, account protection features.</t>
  </si>
  <si>
    <t>RG – Tadbir Urus &amp; Ketelusan / Governance &amp; Transparency</t>
  </si>
  <si>
    <t>Pelesenan BNM/SC, pendedahan yuran dan risiko, pelaporan boleh audit.</t>
  </si>
  <si>
    <t>BNM/SC licensing, fee and risk disclosure, auditable reporting.</t>
  </si>
  <si>
    <t>LIT – Literasi Kewangan Islam Digital / Digital Islamic Financial Literacy</t>
  </si>
  <si>
    <t>Kefahaman produk patuh Syariah dan keupayaan guna alat digital.</t>
  </si>
  <si>
    <t>Understanding of Shariah-compliant products and ability to use digital tools.</t>
  </si>
  <si>
    <t>MQ – Maqasid &amp; Tanggungjawab Sosial / Maqasid &amp; Social Responsibility</t>
  </si>
  <si>
    <t>Integrasi zakat/waqf/sadaqah, hibah &amp; wasiat, manfaat masyarakat (ESG).</t>
  </si>
  <si>
    <t>Integration of zakat/waqf/sadaqah, hibah &amp; wasiat, societal benefit (ESG).</t>
  </si>
  <si>
    <t>BI – Niat Penggunaan / Behavioural Intention</t>
  </si>
  <si>
    <t>Hasrat menggunakan dan mencadangkan platform Islamic FinTech.</t>
  </si>
  <si>
    <t>Intention to use and recommend Islamic FinTech platforms.</t>
  </si>
  <si>
    <t>Sektor / Sector</t>
  </si>
  <si>
    <t>Jantina / Gender</t>
  </si>
  <si>
    <t>Kumpulan Umur / Age Group</t>
  </si>
  <si>
    <t>Pendidikan / Education</t>
  </si>
  <si>
    <t>Pendapatan / Income (RM)</t>
  </si>
  <si>
    <t>Skim Persaraan / Retirement Scheme</t>
  </si>
  <si>
    <t>Ya/Tidak / Yes/No</t>
  </si>
  <si>
    <t>Skala / Scale 1-5</t>
  </si>
  <si>
    <t>Negeri / State</t>
  </si>
  <si>
    <t>Swasta / Private</t>
  </si>
  <si>
    <t>Lelaki / Male</t>
  </si>
  <si>
    <t>18-25</t>
  </si>
  <si>
    <t>SPM/STPM</t>
  </si>
  <si>
    <t>&lt; 2,500</t>
  </si>
  <si>
    <t>KWSP / EPF</t>
  </si>
  <si>
    <t>Ya / Yes</t>
  </si>
  <si>
    <t>Melaka</t>
  </si>
  <si>
    <t>Kerajaan / Government</t>
  </si>
  <si>
    <t>Perempuan / Female</t>
  </si>
  <si>
    <t>26-35</t>
  </si>
  <si>
    <t>Diploma</t>
  </si>
  <si>
    <t>2,500 - 4,999</t>
  </si>
  <si>
    <t>Pencen Kerajaan / Govt Pension (KWAP)</t>
  </si>
  <si>
    <t>Tidak / No</t>
  </si>
  <si>
    <t>Johor</t>
  </si>
  <si>
    <t>36-45</t>
  </si>
  <si>
    <t>Sarjana Muda / Bachelor</t>
  </si>
  <si>
    <t>5,000 - 7,999</t>
  </si>
  <si>
    <t>LTAT</t>
  </si>
  <si>
    <t>Selangor</t>
  </si>
  <si>
    <t>46-55</t>
  </si>
  <si>
    <t>Sarjana / Master</t>
  </si>
  <si>
    <t>8,000 - 10,999</t>
  </si>
  <si>
    <t>KWSP + Simpanan Sendiri / EPF + Own Savings</t>
  </si>
  <si>
    <t>W.P. Kuala Lumpur</t>
  </si>
  <si>
    <t>56 &amp; ke atas / &amp; above</t>
  </si>
  <si>
    <t>PhD</t>
  </si>
  <si>
    <t>11,000 &amp; ke atas / &amp; above</t>
  </si>
  <si>
    <t>Tiada / None (Self-employed)</t>
  </si>
  <si>
    <t>W.P. Putrajaya</t>
  </si>
  <si>
    <t>Lain-lain / Others</t>
  </si>
  <si>
    <t>W.P. Labuan</t>
  </si>
  <si>
    <t>Negeri Sembilan</t>
  </si>
  <si>
    <t>Pulau Pinang</t>
  </si>
  <si>
    <t>Perak</t>
  </si>
  <si>
    <t>Kedah</t>
  </si>
  <si>
    <t>Perlis</t>
  </si>
  <si>
    <t>Kelantan</t>
  </si>
  <si>
    <t>Terengganu</t>
  </si>
  <si>
    <t>Pahang</t>
  </si>
  <si>
    <t>Sabah</t>
  </si>
  <si>
    <t>Sarawak</t>
  </si>
  <si>
    <t>BORANG KAJIAN: PERANCANGAN PERSARAAN KEWANGAN ISLAM &amp; KECUKUPAN DANA BERASASKAN KRITERIA ISLAMIC FINTECH  |  SURVEY FORM: ISLAMIC FINANCIAL RETIREMENT PLANNING &amp; FUND ADEQUACY BASED ON ISLAMIC FINTECH CRITERIA</t>
  </si>
  <si>
    <t>Sel KUNING = perlu diisi  •  Sel HIJAU = dikira automatik  •  Baris 7 = contoh jawapan  •  Isi satu baris bagi setiap responden bermula baris 8   ||   YELLOW = to be filled  •  GREEN = auto-calculated  •  Row 7 = sample answer  •  One row per respondent from row 8</t>
  </si>
  <si>
    <t>MAKLUMAT BORANG
FORM RECORD</t>
  </si>
  <si>
    <t>BAHAGIAN A: DEMOGRAFI
SECTION A: DEMOGRAPHICS</t>
  </si>
  <si>
    <t>BAHAGIAN B: STATUS PERANCANGAN PERSARAAN
SECTION B: RETIREMENT PLANNING STATUS</t>
  </si>
  <si>
    <t>BAHAGIAN C: INSTRUMEN PATUH SYARIAH YANG DIGUNAKAN (Ya / Tidak)
SECTION C: SHARIAH-COMPLIANT INSTRUMENTS USED (Yes / No)</t>
  </si>
  <si>
    <t>BAHAGIAN D: KRITERIA ISLAMIC FINTECH (1 = Sangat Tidak Setuju hingga 5 = Sangat Setuju)
SECTION D: ISLAMIC FINTECH CRITERIA (1 = Strongly Disagree to 5 = Strongly Agree)</t>
  </si>
  <si>
    <t>BAHAGIAN E: INPUT KECUKUPAN DANA PERSARAAN (isi oleh responden)
SECTION E: RETIREMENT FUND ADEQUACY INPUTS (completed by respondent)</t>
  </si>
  <si>
    <t>BAHAGIAN F: ANALISIS KECUKUPAN DANA (dikira automatik)
SECTION F: FUND ADEQUACY ANALYSIS (auto-calculated)</t>
  </si>
  <si>
    <t>SKOR AUTOMATIK (jangan isi)
AUTO SCORES (do not edit)</t>
  </si>
  <si>
    <t>No.</t>
  </si>
  <si>
    <t>ID</t>
  </si>
  <si>
    <t>TARIKH</t>
  </si>
  <si>
    <t>A1</t>
  </si>
  <si>
    <t>A2</t>
  </si>
  <si>
    <t>A3</t>
  </si>
  <si>
    <t>A4</t>
  </si>
  <si>
    <t>A5</t>
  </si>
  <si>
    <t>A6</t>
  </si>
  <si>
    <t>A7</t>
  </si>
  <si>
    <t>B1</t>
  </si>
  <si>
    <t>B2</t>
  </si>
  <si>
    <t>B3</t>
  </si>
  <si>
    <t>B4</t>
  </si>
  <si>
    <t>B5</t>
  </si>
  <si>
    <t>B6</t>
  </si>
  <si>
    <t>C1</t>
  </si>
  <si>
    <t>C2</t>
  </si>
  <si>
    <t>C3</t>
  </si>
  <si>
    <t>C4</t>
  </si>
  <si>
    <t>C5</t>
  </si>
  <si>
    <t>C6</t>
  </si>
  <si>
    <t>C7</t>
  </si>
  <si>
    <t>C8</t>
  </si>
  <si>
    <t>SC1</t>
  </si>
  <si>
    <t>SC2</t>
  </si>
  <si>
    <t>SC3</t>
  </si>
  <si>
    <t>SC4</t>
  </si>
  <si>
    <t>PE1</t>
  </si>
  <si>
    <t>PE2</t>
  </si>
  <si>
    <t>PE3</t>
  </si>
  <si>
    <t>EE1</t>
  </si>
  <si>
    <t>EE2</t>
  </si>
  <si>
    <t>EE3</t>
  </si>
  <si>
    <t>TR1</t>
  </si>
  <si>
    <t>TR2</t>
  </si>
  <si>
    <t>TR3</t>
  </si>
  <si>
    <t>RG1</t>
  </si>
  <si>
    <t>RG2</t>
  </si>
  <si>
    <t>RG3</t>
  </si>
  <si>
    <t>LIT1</t>
  </si>
  <si>
    <t>LIT2</t>
  </si>
  <si>
    <t>LIT3</t>
  </si>
  <si>
    <t>MQ1</t>
  </si>
  <si>
    <t>MQ2</t>
  </si>
  <si>
    <t>MQ3</t>
  </si>
  <si>
    <t>BI1</t>
  </si>
  <si>
    <t>BI2</t>
  </si>
  <si>
    <t>BI3</t>
  </si>
  <si>
    <t>E1</t>
  </si>
  <si>
    <t>E2</t>
  </si>
  <si>
    <t>E3</t>
  </si>
  <si>
    <t>E4</t>
  </si>
  <si>
    <t>E5</t>
  </si>
  <si>
    <t>F6</t>
  </si>
  <si>
    <t>F7</t>
  </si>
  <si>
    <t>F8</t>
  </si>
  <si>
    <t>F9</t>
  </si>
  <si>
    <t>SKOR SC</t>
  </si>
  <si>
    <t>SKOR PE</t>
  </si>
  <si>
    <t>SKOR EE</t>
  </si>
  <si>
    <t>SKOR TR</t>
  </si>
  <si>
    <t>SKOR RG</t>
  </si>
  <si>
    <t>SKOR LIT</t>
  </si>
  <si>
    <t>SKOR MQ</t>
  </si>
  <si>
    <t>SKOR BI</t>
  </si>
  <si>
    <t>INDEKS KESEDIAAN</t>
  </si>
  <si>
    <t>TAHAP</t>
  </si>
  <si>
    <t>BIL. INSTRUMEN</t>
  </si>
  <si>
    <t>Nombor siri (automatik)</t>
  </si>
  <si>
    <t>ID Responden (cth: R001)</t>
  </si>
  <si>
    <t>Tarikh borang diisi</t>
  </si>
  <si>
    <t>Sektor pekerjaan</t>
  </si>
  <si>
    <t>Jantina</t>
  </si>
  <si>
    <t>Kumpulan umur</t>
  </si>
  <si>
    <t>Tahap pendidikan tertinggi</t>
  </si>
  <si>
    <t>Pendapatan kasar bulanan (RM)</t>
  </si>
  <si>
    <t>Tempoh bekerja (tahun)</t>
  </si>
  <si>
    <t>Negeri tempat bekerja</t>
  </si>
  <si>
    <t>Skim persaraan utama</t>
  </si>
  <si>
    <t>Umur sasaran untuk bersara</t>
  </si>
  <si>
    <t>Anggaran perbelanjaan bulanan selepas bersara (RM, nilai hari ini)</t>
  </si>
  <si>
    <t>Jumlah simpanan/pelaburan persaraan semasa (RM)</t>
  </si>
  <si>
    <t>Adakah anda mempunyai pelan persaraan bertulis?</t>
  </si>
  <si>
    <t>Adakah anda menggunakan aplikasi digital untuk urus kewangan?</t>
  </si>
  <si>
    <t>Simpanan/pelaburan patuh Syariah (ASB-i, Tabung Haji, unit amanah Islamik)</t>
  </si>
  <si>
    <t>Sukuk ritel / Sukuk Prihatin</t>
  </si>
  <si>
    <t>Takaful keluarga / takaful persaraan</t>
  </si>
  <si>
    <t>Skim Persaraan Swasta (PRS) Islamik</t>
  </si>
  <si>
    <t>Wasiat / perancangan faraid</t>
  </si>
  <si>
    <t>Hibah</t>
  </si>
  <si>
    <t>Perancangan zakat / waqf persaraan</t>
  </si>
  <si>
    <t>Emas atau aset lain yang patuh Syariah</t>
  </si>
  <si>
    <t>Platform Islamic FinTech untuk persaraan mestilah mendapat pengesahan penasihat Syariah.</t>
  </si>
  <si>
    <t>Saya hanya akan menggunakan platform persaraan yang bebas riba, gharar dan maysir.</t>
  </si>
  <si>
    <t>Maklumat akad (cth: mudarabah, wakalah) perlu dinyatakan dengan jelas dalam aplikasi.</t>
  </si>
  <si>
    <t>Penyaringan (screening) pelaburan patuh Syariah penting bagi dana persaraan saya.</t>
  </si>
  <si>
    <t>Platform Islamic FinTech membantu saya merancang simpanan persaraan dengan lebih berkesan.</t>
  </si>
  <si>
    <t>Penggunaan platform ini meningkatkan kecukupan dana persaraan saya.</t>
  </si>
  <si>
    <t>Platform ini memudahkan saya memantau kedudukan simpanan persaraan secara berterusan.</t>
  </si>
  <si>
    <t>Aplikasi Islamic FinTech mudah dipelajari dan digunakan.</t>
  </si>
  <si>
    <t>Proses pembukaan akaun dan sumbangan secara digital adalah mudah.</t>
  </si>
  <si>
    <t>Antara muka aplikasi jelas dan mudah difahami oleh orang awam.</t>
  </si>
  <si>
    <t>Saya yakin data peribadi dan kewangan saya selamat dalam platform ini.</t>
  </si>
  <si>
    <t>Saya percaya pengendali platform tidak akan menyalahgunakan dana persaraan saya.</t>
  </si>
  <si>
    <t>Ciri keselamatan (pengesahan dua lapis, penyulitan) penting sebelum saya menyertai.</t>
  </si>
  <si>
    <t>Platform perlu berlesen dan dipantau oleh BNM / Suruhanjaya Sekuriti Malaysia.</t>
  </si>
  <si>
    <t>Yuran, caj dan risiko pelaburan perlu didedahkan secara telus.</t>
  </si>
  <si>
    <t>Laporan prestasi dana perlu dikeluarkan secara berkala dan boleh diaudit.</t>
  </si>
  <si>
    <t>Saya memahami perbezaan antara produk persaraan konvensional dan patuh Syariah.</t>
  </si>
  <si>
    <t>Saya tahu cara mengira jumlah dana yang diperlukan untuk persaraan saya.</t>
  </si>
  <si>
    <t>Saya mampu menggunakan kalkulator/alat digital untuk perancangan persaraan.</t>
  </si>
  <si>
    <t>Platform perlu menyediakan kemudahan zakat, waqf atau sadaqah secara automatik.</t>
  </si>
  <si>
    <t>Perancangan persaraan saya perlu mengambil kira kesejahteraan keluarga (hibah/wasiat/faraid).</t>
  </si>
  <si>
    <t>Pelaburan persaraan saya perlu memberi manfaat kepada masyarakat dan alam sekitar (ESG/Maqasid).</t>
  </si>
  <si>
    <t>Saya berhasrat menggunakan platform Islamic FinTech untuk persaraan dalam 12 bulan akan datang.</t>
  </si>
  <si>
    <t>Saya bersedia memindahkan sebahagian simpanan persaraan ke platform patuh Syariah digital.</t>
  </si>
  <si>
    <t>Saya akan mencadangkan platform ini kepada rakan sekerja atau keluarga.</t>
  </si>
  <si>
    <t>Umur semasa (tahun)</t>
  </si>
  <si>
    <t>Simpanan/pelaburan bulanan semasa untuk persaraan (RM)</t>
  </si>
  <si>
    <t>Jangkaan pulangan tahunan patuh Syariah (%)</t>
  </si>
  <si>
    <t>Jangkaan kadar inflasi tahunan (%)</t>
  </si>
  <si>
    <t>Jangkaan tempoh persaraan (tahun)</t>
  </si>
  <si>
    <t>Tempoh tinggal sebelum bersara (tahun)</t>
  </si>
  <si>
    <t>Perbelanjaan bulanan diselaras inflasi pada umur bersara (RM)</t>
  </si>
  <si>
    <t>Jumlah dana persaraan diperlukan (RM)</t>
  </si>
  <si>
    <t>Nilai masa depan simpanan semasa (RM)</t>
  </si>
  <si>
    <t>Nilai masa depan simpanan bulanan (RM)</t>
  </si>
  <si>
    <t>Jangkaan jumlah dana pada umur bersara (RM)</t>
  </si>
  <si>
    <t>Lebihan / (Jurang) dana (RM)</t>
  </si>
  <si>
    <t>Nisbah kecukupan dana (%)</t>
  </si>
  <si>
    <t>Status kecukupan</t>
  </si>
  <si>
    <t>Simpanan bulanan tambahan diperlukan (RM)</t>
  </si>
  <si>
    <t>Purata Pematuhan Syariah</t>
  </si>
  <si>
    <t>Purata Jangkaan Prestasi</t>
  </si>
  <si>
    <t>Purata Jangkaan Usaha</t>
  </si>
  <si>
    <t>Purata Kepercayaan &amp; Keselamatan</t>
  </si>
  <si>
    <t>Purata Tadbir Urus &amp; Ketelusan</t>
  </si>
  <si>
    <t>Purata Literasi Kewangan Islam Digital</t>
  </si>
  <si>
    <t>Purata Maqasid &amp; Tanggungjawab Sosial</t>
  </si>
  <si>
    <t>Purata Niat Penggunaan</t>
  </si>
  <si>
    <t>Purata keseluruhan 25 item Bahagian D</t>
  </si>
  <si>
    <t>Tahap kesediaan Islamic FinTech</t>
  </si>
  <si>
    <t>Bilangan instrumen patuh Syariah digunakan</t>
  </si>
  <si>
    <t>Serial number (auto)</t>
  </si>
  <si>
    <t>Respondent ID (e.g. R001)</t>
  </si>
  <si>
    <t>Date completed</t>
  </si>
  <si>
    <t>Employment sector</t>
  </si>
  <si>
    <t>Gender</t>
  </si>
  <si>
    <t>Age group</t>
  </si>
  <si>
    <t>Highest education level</t>
  </si>
  <si>
    <t>Monthly gross income (RM)</t>
  </si>
  <si>
    <t>Years of service (years)</t>
  </si>
  <si>
    <t>State of employment</t>
  </si>
  <si>
    <t>Main retirement scheme</t>
  </si>
  <si>
    <t>Target retirement age</t>
  </si>
  <si>
    <t>Estimated monthly expenses after retirement (RM, today's value)</t>
  </si>
  <si>
    <t>Current retirement savings/investments (RM)</t>
  </si>
  <si>
    <t>Do you have a written retirement plan?</t>
  </si>
  <si>
    <t>Do you use digital apps to manage your finances?</t>
  </si>
  <si>
    <t>Shariah-compliant savings/investments (ASB-i, Tabung Haji, Islamic unit trust)</t>
  </si>
  <si>
    <t>Retail sukuk / Sukuk Prihatin</t>
  </si>
  <si>
    <t>Family takaful / retirement takaful</t>
  </si>
  <si>
    <t>Islamic Private Retirement Scheme (PRS)</t>
  </si>
  <si>
    <t>Wasiat / faraid planning</t>
  </si>
  <si>
    <t>Hibah (inter-vivos gift)</t>
  </si>
  <si>
    <t>Zakat / retirement waqf planning</t>
  </si>
  <si>
    <t>Gold or other Shariah-compliant assets</t>
  </si>
  <si>
    <t>An Islamic FinTech retirement platform must be endorsed by a Shariah advisor.</t>
  </si>
  <si>
    <t>I will only use a retirement platform that is free from riba, gharar and maysir.</t>
  </si>
  <si>
    <t>Contract (aqad) details such as mudarabah or wakalah must be clearly stated in the app.</t>
  </si>
  <si>
    <t>Shariah screening of investments is important for my retirement funds.</t>
  </si>
  <si>
    <t>Islamic FinTech platforms help me plan my retirement savings more effectively.</t>
  </si>
  <si>
    <t>Using such platforms improves the adequacy of my retirement funds.</t>
  </si>
  <si>
    <t>These platforms make it easier to monitor my retirement savings continuously.</t>
  </si>
  <si>
    <t>Islamic FinTech applications are easy to learn and use.</t>
  </si>
  <si>
    <t>Opening an account and making contributions digitally is easy.</t>
  </si>
  <si>
    <t>The app interface is clear and easily understood by the general public.</t>
  </si>
  <si>
    <t>I am confident my personal and financial data are secure on the platform.</t>
  </si>
  <si>
    <t>I trust the platform operator will not misuse my retirement funds.</t>
  </si>
  <si>
    <t>Security features (two-factor authentication, encryption) matter before I join.</t>
  </si>
  <si>
    <t>The platform must be licensed and supervised by BNM / Securities Commission Malaysia.</t>
  </si>
  <si>
    <t>Fees, charges and investment risks must be disclosed transparently.</t>
  </si>
  <si>
    <t>Fund performance reports must be issued periodically and be auditable.</t>
  </si>
  <si>
    <t>I understand the difference between conventional and Shariah-compliant retirement products.</t>
  </si>
  <si>
    <t>I know how to calculate the amount of funds I need for retirement.</t>
  </si>
  <si>
    <t>I am able to use digital calculators/tools for retirement planning.</t>
  </si>
  <si>
    <t>The platform should provide automated zakat, waqf or sadaqah facilities.</t>
  </si>
  <si>
    <t>My retirement planning must consider family welfare (hibah/wasiat/faraid).</t>
  </si>
  <si>
    <t>My retirement investments should benefit society and the environment (ESG/Maqasid).</t>
  </si>
  <si>
    <t>I intend to use an Islamic FinTech platform for retirement within the next 12 months.</t>
  </si>
  <si>
    <t>I am willing to move part of my retirement savings to a digital Shariah-compliant platform.</t>
  </si>
  <si>
    <t>I would recommend such platforms to colleagues or family.</t>
  </si>
  <si>
    <t>Current age (years)</t>
  </si>
  <si>
    <t>Current monthly saving/investment for retirement (RM)</t>
  </si>
  <si>
    <t>Expected annual Shariah-compliant return (%)</t>
  </si>
  <si>
    <t>Expected annual inflation rate (%)</t>
  </si>
  <si>
    <t>Expected retirement duration (years)</t>
  </si>
  <si>
    <t>Years remaining to retirement (years)</t>
  </si>
  <si>
    <t>Inflation-adjusted monthly expenses at retirement (RM)</t>
  </si>
  <si>
    <t>Total retirement fund required (RM)</t>
  </si>
  <si>
    <t>Future value of current savings (RM)</t>
  </si>
  <si>
    <t>Future value of monthly savings (RM)</t>
  </si>
  <si>
    <t>Projected total fund at retirement age (RM)</t>
  </si>
  <si>
    <t>Surplus / (Shortfall) (RM)</t>
  </si>
  <si>
    <t>Fund adequacy ratio (%)</t>
  </si>
  <si>
    <t>Adequacy status</t>
  </si>
  <si>
    <t>Additional monthly saving required (RM)</t>
  </si>
  <si>
    <t>Mean Shariah Compliance</t>
  </si>
  <si>
    <t>Mean Performance Expectancy</t>
  </si>
  <si>
    <t>Mean Effort Expectancy</t>
  </si>
  <si>
    <t>Mean Trust &amp; Security</t>
  </si>
  <si>
    <t>Mean Governance &amp; Transparency</t>
  </si>
  <si>
    <t>Mean Digital Islamic Financial Literacy</t>
  </si>
  <si>
    <t>Mean Maqasid &amp; Social Responsibility</t>
  </si>
  <si>
    <t>Mean Behavioural Intention</t>
  </si>
  <si>
    <t>Overall mean of the 25 Section D items</t>
  </si>
  <si>
    <t>Islamic FinTech readiness level</t>
  </si>
  <si>
    <t>Number of Shariah-compliant instruments used</t>
  </si>
  <si>
    <t>CTH/EG</t>
  </si>
  <si>
    <t>R001</t>
  </si>
  <si>
    <t>RUMUSAN AUTOMATIK: SWASTA vs KERAJAAN
AUTOMATED SUMMARY: PRIVATE vs GOVERNMENT SECTOR</t>
  </si>
  <si>
    <t>BILANGAN RESPONDEN / NUMBER OF RESPONDENTS</t>
  </si>
  <si>
    <t>Jumlah responden / Total respondents</t>
  </si>
  <si>
    <t>Sektor Swasta / Private sector</t>
  </si>
  <si>
    <t>Sektor Kerajaan / Government sector</t>
  </si>
  <si>
    <t>KONSTRUK ISLAMIC FINTECH / CONSTRUCT</t>
  </si>
  <si>
    <t>KESELURUHAN
OVERALL</t>
  </si>
  <si>
    <t>SWASTA
PRIVATE</t>
  </si>
  <si>
    <t>KERAJAAN
GOVERNMENT</t>
  </si>
  <si>
    <t>TAHAP / LEVEL</t>
  </si>
  <si>
    <t>LIT – Literasi Kewangan Islam Digital / Digital Islamic Fin. Literacy</t>
  </si>
  <si>
    <t>MQ – Maqasid &amp; Tanggungjawab Sosial / Maqasid &amp; Social Resp.</t>
  </si>
  <si>
    <t>INDEKS KESEDIAAN KESELURUHAN / OVERALL READINESS INDEX</t>
  </si>
  <si>
    <t>Ambang 'Tinggi' (boleh ubah) / 'High' threshold (editable)</t>
  </si>
  <si>
    <t>Andaian: pembahagian sama rata skala Likert 5-mata. / Assumption: equal division of the 5-point Likert scale.</t>
  </si>
  <si>
    <t>Ambang 'Sederhana' (boleh ubah) / 'Moderate' threshold (editable)</t>
  </si>
  <si>
    <t>KECUKUPAN DANA PERSARAAN / RETIREMENT FUND ADEQUACY</t>
  </si>
  <si>
    <t>PETUNJUK / INDICATOR</t>
  </si>
  <si>
    <t>Purata dana diperlukan (RM) / Mean required fund (RM)</t>
  </si>
  <si>
    <t>Purata jangkaan dana terkumpul (RM) / Mean projected fund (RM)</t>
  </si>
  <si>
    <t>Purata lebihan/(jurang) dana (RM) / Mean surplus/(shortfall) (RM)</t>
  </si>
  <si>
    <t>Purata nisbah kecukupan (%) / Mean adequacy ratio (%)</t>
  </si>
  <si>
    <t>Purata simpanan bulanan tambahan diperlukan (RM) / Mean additional monthly saving (RM)</t>
  </si>
  <si>
    <t>Bil. MENCUKUPI / No. ADEQUATE</t>
  </si>
  <si>
    <t>Bil. HAMPIR MENCUKUPI / No. NEARLY ADEQUATE</t>
  </si>
  <si>
    <t>Bil. TIDAK MENCUKUPI / No. INADEQUATE</t>
  </si>
  <si>
    <t>PENGGUNAAN INSTRUMEN PATUH SYARIAH / USE OF SHARIAH-COMPLIANT INSTRUMENTS</t>
  </si>
  <si>
    <t>INSTRUMEN / INSTRUMENT</t>
  </si>
  <si>
    <t>BIL. 'YA'
No. 'YES'</t>
  </si>
  <si>
    <t>% KESELURUHAN
% OVERALL</t>
  </si>
  <si>
    <t>C1 – Simpanan/pelaburan patuh Syariah (ASB-i, Tabung Haji, unit amanah Islamik) / Shariah-compliant savings/investments (ASB-i, Tabung Haji, Islamic unit trust)</t>
  </si>
  <si>
    <t>C2 – Sukuk ritel / Sukuk Prihatin / Retail sukuk / Sukuk Prihatin</t>
  </si>
  <si>
    <t>C3 – Takaful keluarga / takaful persaraan / Family takaful / retirement takaful</t>
  </si>
  <si>
    <t>C4 – Skim Persaraan Swasta (PRS) Islamik / Islamic Private Retirement Scheme (PRS)</t>
  </si>
  <si>
    <t>C5 – Wasiat / perancangan faraid / Wasiat / faraid planning</t>
  </si>
  <si>
    <t>C6 – Hibah / Hibah (inter-vivos gift)</t>
  </si>
  <si>
    <t>C7 – Perancangan zakat / waqf persaraan / Zakat / retirement waqf planning</t>
  </si>
  <si>
    <t>C8 – Emas atau aset lain yang patuh Syariah / Gold or other Shariah-compliant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</si>
</sst>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(#,##0\);\-"/>
  </numFmts>
  <fonts count="12" x14ac:knownFonts="1">
    <font>
      <sz val="11"/>
      <color theme="1"/>
      <name val="Calibri"/>
      <family val="2"/>
      <charset val="1"/>
    </font>
    <font>
      <b/>
      <sz val="13"/>
      <color rgb="FFFFFFFF"/>
      <name val="Arial"/>
      <charset val="1"/>
    </font>
    <font>
      <b/>
      <sz val="11"/>
      <color rgb="FFFFFFFF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i/>
      <sz val="10"/>
      <color rgb="FF000000"/>
      <name val="Arial"/>
      <charset val="1"/>
    </font>
    <font>
      <b/>
      <sz val="10"/>
      <color rgb="FFFFFFFF"/>
      <name val="Arial"/>
      <charset val="1"/>
    </font>
    <font>
      <sz val="9"/>
      <color rgb="FF000000"/>
      <name val="Arial"/>
      <charset val="1"/>
    </font>
    <font>
      <b/>
      <sz val="9"/>
      <color rgb="FFFFFFFF"/>
      <name val="Arial"/>
      <charset val="1"/>
    </font>
    <font>
      <i/>
      <sz val="9"/>
      <color rgb="FF1F3864"/>
      <name val="Arial"/>
      <charset val="1"/>
    </font>
    <font>
      <b/>
      <sz val="9"/>
      <color rgb="FF000000"/>
      <name val="Arial"/>
      <charset val="1"/>
    </font>
    <font>
      <sz val="10"/>
      <color rgb="FF0000FF"/>
      <name val="Arial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7D6F"/>
        <bgColor rgb="FF008080"/>
      </patternFill>
    </fill>
    <fill>
      <patternFill patternType="solid">
        <fgColor rgb="FFF2F2F2"/>
        <bgColor rgb="FFE2EFDA"/>
      </patternFill>
    </fill>
    <fill>
      <patternFill patternType="solid">
        <fgColor rgb="FF8C6D1F"/>
        <bgColor rgb="FF80808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E2EFDA"/>
      </patternFill>
    </fill>
    <fill>
      <patternFill patternType="solid">
        <fgColor rgb="FFE2EFDA"/>
        <bgColor rgb="FFF2F2F2"/>
      </patternFill>
    </fill>
  </fills>
  <borders count="4">
    <border>
      <left/>
      <right/>
      <top/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7" fillId="0" borderId="3" xfId="0" applyFont="1" applyBorder="1" applyAlignment="1">
      <alignment horizontal="left" vertical="top" wrapText="1"/>
    </xf>
    <xf numFmtId="0" fontId="8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2" fillId="5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top" wrapText="1"/>
    </xf>
    <xf numFmtId="0" fontId="10" fillId="7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14" fontId="4" fillId="7" borderId="2" xfId="0" applyNumberFormat="1" applyFont="1" applyFill="1" applyBorder="1" applyAlignment="1">
      <alignment horizontal="center" vertical="center"/>
    </xf>
    <xf numFmtId="1" fontId="4" fillId="7" borderId="2" xfId="0" applyNumberFormat="1" applyFont="1" applyFill="1" applyBorder="1" applyAlignment="1">
      <alignment horizontal="center" vertical="center"/>
    </xf>
    <xf numFmtId="3" fontId="4" fillId="7" borderId="2" xfId="0" applyNumberFormat="1" applyFont="1" applyFill="1" applyBorder="1" applyAlignment="1">
      <alignment horizontal="center" vertical="center"/>
    </xf>
    <xf numFmtId="164" fontId="4" fillId="7" borderId="2" xfId="0" applyNumberFormat="1" applyFont="1" applyFill="1" applyBorder="1" applyAlignment="1">
      <alignment horizontal="center" vertical="center"/>
    </xf>
    <xf numFmtId="165" fontId="4" fillId="7" borderId="2" xfId="0" applyNumberFormat="1" applyFont="1" applyFill="1" applyBorder="1" applyAlignment="1">
      <alignment horizontal="center" vertical="center"/>
    </xf>
    <xf numFmtId="2" fontId="4" fillId="7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14" fontId="11" fillId="6" borderId="2" xfId="0" applyNumberFormat="1" applyFont="1" applyFill="1" applyBorder="1" applyAlignment="1">
      <alignment horizontal="center" vertical="center"/>
    </xf>
    <xf numFmtId="1" fontId="11" fillId="6" borderId="2" xfId="0" applyNumberFormat="1" applyFont="1" applyFill="1" applyBorder="1" applyAlignment="1">
      <alignment horizontal="center" vertical="center"/>
    </xf>
    <xf numFmtId="3" fontId="11" fillId="6" borderId="2" xfId="0" applyNumberFormat="1" applyFont="1" applyFill="1" applyBorder="1" applyAlignment="1">
      <alignment horizontal="center" vertical="center"/>
    </xf>
    <xf numFmtId="164" fontId="11" fillId="6" borderId="2" xfId="0" applyNumberFormat="1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3" fontId="4" fillId="8" borderId="2" xfId="0" applyNumberFormat="1" applyFont="1" applyFill="1" applyBorder="1" applyAlignment="1">
      <alignment horizontal="center" vertical="center"/>
    </xf>
    <xf numFmtId="165" fontId="4" fillId="8" borderId="2" xfId="0" applyNumberFormat="1" applyFont="1" applyFill="1" applyBorder="1" applyAlignment="1">
      <alignment horizontal="center" vertical="center"/>
    </xf>
    <xf numFmtId="164" fontId="4" fillId="8" borderId="2" xfId="0" applyNumberFormat="1" applyFont="1" applyFill="1" applyBorder="1" applyAlignment="1">
      <alignment horizontal="center" vertical="center"/>
    </xf>
    <xf numFmtId="2" fontId="4" fillId="8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2" fontId="3" fillId="8" borderId="2" xfId="0" applyNumberFormat="1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2" fontId="11" fillId="6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C6D1F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1F3864"/>
      <rgbColor rgb="FF2E7D6F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35"/>
  <sheetViews>
    <sheetView showGridLines="0" zoomScaleNormal="100" workbookViewId="0"/>
  </sheetViews>
  <sheetFormatPr defaultColWidth="8.7421875" defaultRowHeight="15" x14ac:dyDescent="0.2"/>
  <cols>
    <col min="1" max="1" width="4.03515625" customWidth="1"/>
    <col min="2" max="2" width="32.015625" customWidth="1"/>
    <col min="3" max="4" width="46.00390625" customWidth="1"/>
  </cols>
  <sheetData>
    <row r="2" spans="2:4" ht="39.75" customHeight="1" x14ac:dyDescent="0.2">
      <c r="B2" s="5" t="s">
        <v>0</v>
      </c>
      <c r="C2" s="5"/>
      <c r="D2" s="5"/>
    </row>
    <row r="4" spans="2:4" x14ac:dyDescent="0.2">
      <c r="B4" s="6" t="s">
        <v>1</v>
      </c>
      <c r="C4" s="6" t="s">
        <v>2</v>
      </c>
      <c r="D4" s="6" t="s">
        <v>3</v>
      </c>
    </row>
    <row r="5" spans="2:4" ht="45.75" customHeight="1" x14ac:dyDescent="0.2">
      <c r="B5" s="7" t="s">
        <v>4</v>
      </c>
      <c r="C5" s="8" t="s">
        <v>5</v>
      </c>
      <c r="D5" s="9" t="s">
        <v>6</v>
      </c>
    </row>
    <row r="6" spans="2:4" ht="45.75" customHeight="1" x14ac:dyDescent="0.2">
      <c r="B6" s="7" t="s">
        <v>7</v>
      </c>
      <c r="C6" s="8" t="s">
        <v>8</v>
      </c>
      <c r="D6" s="9" t="s">
        <v>9</v>
      </c>
    </row>
    <row r="7" spans="2:4" ht="45.75" customHeight="1" x14ac:dyDescent="0.2">
      <c r="B7" s="7" t="s">
        <v>10</v>
      </c>
      <c r="C7" s="8" t="s">
        <v>11</v>
      </c>
      <c r="D7" s="9" t="s">
        <v>12</v>
      </c>
    </row>
    <row r="8" spans="2:4" ht="45.75" customHeight="1" x14ac:dyDescent="0.2">
      <c r="B8" s="7" t="s">
        <v>13</v>
      </c>
      <c r="C8" s="8" t="s">
        <v>14</v>
      </c>
      <c r="D8" s="9" t="s">
        <v>15</v>
      </c>
    </row>
    <row r="9" spans="2:4" ht="45.75" customHeight="1" x14ac:dyDescent="0.2">
      <c r="B9" s="7" t="s">
        <v>16</v>
      </c>
      <c r="C9" s="8" t="s">
        <v>17</v>
      </c>
      <c r="D9" s="9" t="s">
        <v>18</v>
      </c>
    </row>
    <row r="10" spans="2:4" ht="45.75" customHeight="1" x14ac:dyDescent="0.2">
      <c r="B10" s="7" t="s">
        <v>19</v>
      </c>
      <c r="C10" s="8" t="s">
        <v>20</v>
      </c>
      <c r="D10" s="9" t="s">
        <v>21</v>
      </c>
    </row>
    <row r="11" spans="2:4" ht="45.75" customHeight="1" x14ac:dyDescent="0.2">
      <c r="B11" s="7" t="s">
        <v>22</v>
      </c>
      <c r="C11" s="8" t="s">
        <v>23</v>
      </c>
      <c r="D11" s="9" t="s">
        <v>24</v>
      </c>
    </row>
    <row r="12" spans="2:4" ht="45.75" customHeight="1" x14ac:dyDescent="0.2">
      <c r="B12" s="7" t="s">
        <v>25</v>
      </c>
      <c r="C12" s="8" t="s">
        <v>26</v>
      </c>
      <c r="D12" s="9" t="s">
        <v>27</v>
      </c>
    </row>
    <row r="13" spans="2:4" ht="45.75" customHeight="1" x14ac:dyDescent="0.2">
      <c r="B13" s="7" t="s">
        <v>28</v>
      </c>
      <c r="C13" s="8" t="s">
        <v>29</v>
      </c>
      <c r="D13" s="9" t="s">
        <v>30</v>
      </c>
    </row>
    <row r="14" spans="2:4" ht="45.75" customHeight="1" x14ac:dyDescent="0.2">
      <c r="B14" s="7" t="s">
        <v>31</v>
      </c>
      <c r="C14" s="8" t="s">
        <v>32</v>
      </c>
      <c r="D14" s="9" t="s">
        <v>33</v>
      </c>
    </row>
    <row r="15" spans="2:4" ht="45.75" customHeight="1" x14ac:dyDescent="0.2">
      <c r="B15" s="7" t="s">
        <v>34</v>
      </c>
      <c r="C15" s="8" t="s">
        <v>35</v>
      </c>
      <c r="D15" s="9" t="s">
        <v>36</v>
      </c>
    </row>
    <row r="17" spans="2:4" x14ac:dyDescent="0.2">
      <c r="B17" s="10" t="s">
        <v>37</v>
      </c>
      <c r="C17" s="10" t="s">
        <v>38</v>
      </c>
      <c r="D17" s="10" t="s">
        <v>39</v>
      </c>
    </row>
    <row r="18" spans="2:4" ht="42" customHeight="1" x14ac:dyDescent="0.2">
      <c r="B18" s="7" t="s">
        <v>40</v>
      </c>
      <c r="C18" s="8" t="s">
        <v>41</v>
      </c>
      <c r="D18" s="9" t="s">
        <v>42</v>
      </c>
    </row>
    <row r="19" spans="2:4" ht="42" customHeight="1" x14ac:dyDescent="0.2">
      <c r="B19" s="7" t="s">
        <v>43</v>
      </c>
      <c r="C19" s="8" t="s">
        <v>44</v>
      </c>
      <c r="D19" s="9" t="s">
        <v>45</v>
      </c>
    </row>
    <row r="20" spans="2:4" ht="42" customHeight="1" x14ac:dyDescent="0.2">
      <c r="B20" s="7" t="s">
        <v>46</v>
      </c>
      <c r="C20" s="8" t="s">
        <v>47</v>
      </c>
      <c r="D20" s="9" t="s">
        <v>48</v>
      </c>
    </row>
    <row r="21" spans="2:4" ht="42" customHeight="1" x14ac:dyDescent="0.2">
      <c r="B21" s="7" t="s">
        <v>49</v>
      </c>
      <c r="C21" s="8" t="s">
        <v>50</v>
      </c>
      <c r="D21" s="9" t="s">
        <v>51</v>
      </c>
    </row>
    <row r="22" spans="2:4" ht="42" customHeight="1" x14ac:dyDescent="0.2">
      <c r="B22" s="7" t="s">
        <v>52</v>
      </c>
      <c r="C22" s="8" t="s">
        <v>53</v>
      </c>
      <c r="D22" s="9" t="s">
        <v>54</v>
      </c>
    </row>
    <row r="23" spans="2:4" ht="42" customHeight="1" x14ac:dyDescent="0.2">
      <c r="B23" s="7" t="s">
        <v>55</v>
      </c>
      <c r="C23" s="8" t="s">
        <v>56</v>
      </c>
      <c r="D23" s="9" t="s">
        <v>57</v>
      </c>
    </row>
    <row r="24" spans="2:4" ht="42" customHeight="1" x14ac:dyDescent="0.2">
      <c r="B24" s="7" t="s">
        <v>58</v>
      </c>
      <c r="C24" s="8" t="s">
        <v>59</v>
      </c>
      <c r="D24" s="9" t="s">
        <v>60</v>
      </c>
    </row>
    <row r="25" spans="2:4" ht="42" customHeight="1" x14ac:dyDescent="0.2">
      <c r="B25" s="7" t="s">
        <v>61</v>
      </c>
      <c r="C25" s="8" t="s">
        <v>62</v>
      </c>
      <c r="D25" s="9" t="s">
        <v>63</v>
      </c>
    </row>
    <row r="27" spans="2:4" x14ac:dyDescent="0.2">
      <c r="B27" s="6" t="s">
        <v>64</v>
      </c>
      <c r="C27" s="6" t="s">
        <v>65</v>
      </c>
      <c r="D27" s="6" t="s">
        <v>66</v>
      </c>
    </row>
    <row r="28" spans="2:4" ht="33.75" customHeight="1" x14ac:dyDescent="0.2">
      <c r="B28" s="8" t="s">
        <v>67</v>
      </c>
      <c r="C28" s="8" t="s">
        <v>68</v>
      </c>
      <c r="D28" s="9" t="s">
        <v>69</v>
      </c>
    </row>
    <row r="29" spans="2:4" ht="33.75" customHeight="1" x14ac:dyDescent="0.2">
      <c r="B29" s="8" t="s">
        <v>70</v>
      </c>
      <c r="C29" s="8" t="s">
        <v>71</v>
      </c>
      <c r="D29" s="9" t="s">
        <v>72</v>
      </c>
    </row>
    <row r="30" spans="2:4" ht="33.75" customHeight="1" x14ac:dyDescent="0.2">
      <c r="B30" s="8" t="s">
        <v>73</v>
      </c>
      <c r="C30" s="8" t="s">
        <v>74</v>
      </c>
      <c r="D30" s="9" t="s">
        <v>75</v>
      </c>
    </row>
    <row r="31" spans="2:4" ht="33.75" customHeight="1" x14ac:dyDescent="0.2">
      <c r="B31" s="8" t="s">
        <v>76</v>
      </c>
      <c r="C31" s="8" t="s">
        <v>77</v>
      </c>
      <c r="D31" s="9" t="s">
        <v>78</v>
      </c>
    </row>
    <row r="32" spans="2:4" ht="33.75" customHeight="1" x14ac:dyDescent="0.2">
      <c r="B32" s="8" t="s">
        <v>79</v>
      </c>
      <c r="C32" s="8" t="s">
        <v>80</v>
      </c>
      <c r="D32" s="9" t="s">
        <v>81</v>
      </c>
    </row>
    <row r="33" spans="2:4" ht="33.75" customHeight="1" x14ac:dyDescent="0.2">
      <c r="B33" s="8" t="s">
        <v>82</v>
      </c>
      <c r="C33" s="8" t="s">
        <v>83</v>
      </c>
      <c r="D33" s="9" t="s">
        <v>84</v>
      </c>
    </row>
    <row r="34" spans="2:4" ht="33.75" customHeight="1" x14ac:dyDescent="0.2">
      <c r="B34" s="8" t="s">
        <v>85</v>
      </c>
      <c r="C34" s="8" t="s">
        <v>86</v>
      </c>
      <c r="D34" s="9" t="s">
        <v>87</v>
      </c>
    </row>
    <row r="35" spans="2:4" ht="33.75" customHeight="1" x14ac:dyDescent="0.2">
      <c r="B35" s="8" t="s">
        <v>88</v>
      </c>
      <c r="C35" s="8" t="s">
        <v>89</v>
      </c>
      <c r="D35" s="9" t="s">
        <v>90</v>
      </c>
    </row>
  </sheetData>
  <mergeCells count="1">
    <mergeCell ref="B2:D2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zoomScaleNormal="100" workbookViewId="0"/>
  </sheetViews>
  <sheetFormatPr defaultColWidth="8.7421875" defaultRowHeight="15" x14ac:dyDescent="0.2"/>
  <cols>
    <col min="1" max="9" width="29.99609375" customWidth="1"/>
  </cols>
  <sheetData>
    <row r="1" spans="1:9" x14ac:dyDescent="0.2">
      <c r="A1" s="11" t="s">
        <v>91</v>
      </c>
      <c r="B1" s="11" t="s">
        <v>92</v>
      </c>
      <c r="C1" s="11" t="s">
        <v>93</v>
      </c>
      <c r="D1" s="11" t="s">
        <v>94</v>
      </c>
      <c r="E1" s="11" t="s">
        <v>95</v>
      </c>
      <c r="F1" s="11" t="s">
        <v>96</v>
      </c>
      <c r="G1" s="11" t="s">
        <v>97</v>
      </c>
      <c r="H1" s="11" t="s">
        <v>98</v>
      </c>
      <c r="I1" s="11" t="s">
        <v>99</v>
      </c>
    </row>
    <row r="2" spans="1:9" x14ac:dyDescent="0.2">
      <c r="A2" s="12" t="s">
        <v>100</v>
      </c>
      <c r="B2" s="12" t="s">
        <v>101</v>
      </c>
      <c r="C2" s="12" t="s">
        <v>102</v>
      </c>
      <c r="D2" s="12" t="s">
        <v>103</v>
      </c>
      <c r="E2" s="12" t="s">
        <v>104</v>
      </c>
      <c r="F2" s="12" t="s">
        <v>105</v>
      </c>
      <c r="G2" s="12" t="s">
        <v>106</v>
      </c>
      <c r="H2" s="12">
        <v>1</v>
      </c>
      <c r="I2" s="12" t="s">
        <v>107</v>
      </c>
    </row>
    <row r="3" spans="1:9" x14ac:dyDescent="0.2">
      <c r="A3" s="12" t="s">
        <v>108</v>
      </c>
      <c r="B3" s="12" t="s">
        <v>109</v>
      </c>
      <c r="C3" s="12" t="s">
        <v>110</v>
      </c>
      <c r="D3" s="12" t="s">
        <v>111</v>
      </c>
      <c r="E3" s="12" t="s">
        <v>112</v>
      </c>
      <c r="F3" s="12" t="s">
        <v>113</v>
      </c>
      <c r="G3" s="12" t="s">
        <v>114</v>
      </c>
      <c r="H3" s="12">
        <v>2</v>
      </c>
      <c r="I3" s="12" t="s">
        <v>115</v>
      </c>
    </row>
    <row r="4" spans="1:9" x14ac:dyDescent="0.2">
      <c r="C4" s="12" t="s">
        <v>116</v>
      </c>
      <c r="D4" s="12" t="s">
        <v>117</v>
      </c>
      <c r="E4" s="12" t="s">
        <v>118</v>
      </c>
      <c r="F4" s="12" t="s">
        <v>119</v>
      </c>
      <c r="H4" s="12">
        <v>3</v>
      </c>
      <c r="I4" s="12" t="s">
        <v>120</v>
      </c>
    </row>
    <row r="5" spans="1:9" x14ac:dyDescent="0.2">
      <c r="C5" s="12" t="s">
        <v>121</v>
      </c>
      <c r="D5" s="12" t="s">
        <v>122</v>
      </c>
      <c r="E5" s="12" t="s">
        <v>123</v>
      </c>
      <c r="F5" s="12" t="s">
        <v>124</v>
      </c>
      <c r="H5" s="12">
        <v>4</v>
      </c>
      <c r="I5" s="12" t="s">
        <v>125</v>
      </c>
    </row>
    <row r="6" spans="1:9" x14ac:dyDescent="0.2">
      <c r="C6" s="12" t="s">
        <v>126</v>
      </c>
      <c r="D6" s="12" t="s">
        <v>127</v>
      </c>
      <c r="E6" s="12" t="s">
        <v>128</v>
      </c>
      <c r="F6" s="12" t="s">
        <v>129</v>
      </c>
      <c r="H6" s="12">
        <v>5</v>
      </c>
      <c r="I6" s="12" t="s">
        <v>130</v>
      </c>
    </row>
    <row r="7" spans="1:9" x14ac:dyDescent="0.2">
      <c r="D7" s="12" t="s">
        <v>131</v>
      </c>
      <c r="I7" s="12" t="s">
        <v>132</v>
      </c>
    </row>
    <row r="8" spans="1:9" x14ac:dyDescent="0.2">
      <c r="I8" s="12" t="s">
        <v>133</v>
      </c>
    </row>
    <row r="9" spans="1:9" x14ac:dyDescent="0.2">
      <c r="I9" s="12" t="s">
        <v>134</v>
      </c>
    </row>
    <row r="10" spans="1:9" x14ac:dyDescent="0.2">
      <c r="I10" s="12" t="s">
        <v>135</v>
      </c>
    </row>
    <row r="11" spans="1:9" x14ac:dyDescent="0.2">
      <c r="I11" s="12" t="s">
        <v>136</v>
      </c>
    </row>
    <row r="12" spans="1:9" x14ac:dyDescent="0.2">
      <c r="I12" s="12" t="s">
        <v>137</v>
      </c>
    </row>
    <row r="13" spans="1:9" x14ac:dyDescent="0.2">
      <c r="I13" s="12" t="s">
        <v>138</v>
      </c>
    </row>
    <row r="14" spans="1:9" x14ac:dyDescent="0.2">
      <c r="I14" s="12" t="s">
        <v>139</v>
      </c>
    </row>
    <row r="15" spans="1:9" x14ac:dyDescent="0.2">
      <c r="I15" s="12" t="s">
        <v>140</v>
      </c>
    </row>
    <row r="16" spans="1:9" x14ac:dyDescent="0.2">
      <c r="I16" s="12" t="s">
        <v>141</v>
      </c>
    </row>
    <row r="17" spans="9:9" x14ac:dyDescent="0.2">
      <c r="I17" s="12" t="s">
        <v>142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W207"/>
  <sheetViews>
    <sheetView showGridLines="0" zoomScaleNormal="100" workbookViewId="0">
      <pane xSplit="3" ySplit="7" topLeftCell="BP8" activePane="bottomRight" state="frozen"/>
      <selection pane="bottomLeft" activeCell="A8" sqref="A8"/>
      <selection pane="topRight" activeCell="D1" sqref="D1"/>
      <selection pane="bottomRight"/>
    </sheetView>
  </sheetViews>
  <sheetFormatPr defaultColWidth="8.7421875" defaultRowHeight="15" x14ac:dyDescent="0.2"/>
  <cols>
    <col min="1" max="1" width="6.05078125" customWidth="1"/>
    <col min="2" max="2" width="11.02734375" customWidth="1"/>
    <col min="3" max="3" width="11.97265625" customWidth="1"/>
    <col min="4" max="4" width="16.94921875" customWidth="1"/>
    <col min="5" max="5" width="14.9296875" customWidth="1"/>
    <col min="6" max="6" width="13.046875" customWidth="1"/>
    <col min="7" max="7" width="16.94921875" customWidth="1"/>
    <col min="8" max="8" width="16.0078125" customWidth="1"/>
    <col min="9" max="9" width="11.97265625" customWidth="1"/>
    <col min="10" max="10" width="16.0078125" customWidth="1"/>
    <col min="11" max="11" width="22.05859375" customWidth="1"/>
    <col min="12" max="12" width="13.046875" customWidth="1"/>
    <col min="13" max="14" width="16.0078125" customWidth="1"/>
    <col min="15" max="16" width="13.046875" customWidth="1"/>
    <col min="17" max="24" width="11.97265625" customWidth="1"/>
    <col min="25" max="49" width="7.93359375" customWidth="1"/>
    <col min="50" max="50" width="11.97265625" customWidth="1"/>
    <col min="51" max="51" width="14.9296875" customWidth="1"/>
    <col min="52" max="54" width="13.046875" customWidth="1"/>
    <col min="55" max="55" width="11.97265625" customWidth="1"/>
    <col min="56" max="56" width="14.9296875" customWidth="1"/>
    <col min="57" max="61" width="16.0078125" customWidth="1"/>
    <col min="62" max="62" width="13.046875" customWidth="1"/>
    <col min="63" max="63" width="25.9609375" customWidth="1"/>
    <col min="64" max="64" width="14.9296875" customWidth="1"/>
    <col min="65" max="72" width="9.953125" customWidth="1"/>
    <col min="73" max="73" width="11.97265625" customWidth="1"/>
    <col min="74" max="74" width="13.98828125" customWidth="1"/>
    <col min="75" max="75" width="11.02734375" customWidth="1"/>
  </cols>
  <sheetData>
    <row r="1" spans="1:75" ht="33.75" customHeight="1" x14ac:dyDescent="0.2">
      <c r="A1" s="5" t="s">
        <v>143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</row>
    <row r="2" spans="1:75" ht="25.5" customHeight="1" x14ac:dyDescent="0.2">
      <c r="A2" s="4" t="s">
        <v>144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39.75" customHeight="1" x14ac:dyDescent="0.2">
      <c r="A3" s="3" t="s">
        <v>145</v>
      </c>
      <c r="B3" s="3"/>
      <c r="C3" s="3"/>
      <c r="D3" s="3" t="s">
        <v>146</v>
      </c>
      <c r="E3" s="3"/>
      <c r="F3" s="3"/>
      <c r="G3" s="3"/>
      <c r="H3" s="3"/>
      <c r="I3" s="3"/>
      <c r="J3" s="3"/>
      <c r="K3" s="3" t="s">
        <v>147</v>
      </c>
      <c r="L3" s="3"/>
      <c r="M3" s="3"/>
      <c r="N3" s="3"/>
      <c r="O3" s="3"/>
      <c r="P3" s="3"/>
      <c r="Q3" s="3" t="s">
        <v>148</v>
      </c>
      <c r="R3" s="3"/>
      <c r="S3" s="3"/>
      <c r="T3" s="3"/>
      <c r="U3" s="3"/>
      <c r="V3" s="3"/>
      <c r="W3" s="3"/>
      <c r="X3" s="3"/>
      <c r="Y3" s="3" t="s">
        <v>149</v>
      </c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2" t="s">
        <v>150</v>
      </c>
      <c r="AY3" s="2"/>
      <c r="AZ3" s="2"/>
      <c r="BA3" s="2"/>
      <c r="BB3" s="2"/>
      <c r="BC3" s="2" t="s">
        <v>151</v>
      </c>
      <c r="BD3" s="2"/>
      <c r="BE3" s="2"/>
      <c r="BF3" s="2"/>
      <c r="BG3" s="2"/>
      <c r="BH3" s="2"/>
      <c r="BI3" s="2"/>
      <c r="BJ3" s="2"/>
      <c r="BK3" s="2"/>
      <c r="BL3" s="2"/>
      <c r="BM3" s="3" t="s">
        <v>152</v>
      </c>
      <c r="BN3" s="3"/>
      <c r="BO3" s="3"/>
      <c r="BP3" s="3"/>
      <c r="BQ3" s="3"/>
      <c r="BR3" s="3"/>
      <c r="BS3" s="3"/>
      <c r="BT3" s="3"/>
      <c r="BU3" s="3"/>
      <c r="BV3" s="3"/>
      <c r="BW3" s="3"/>
    </row>
    <row r="4" spans="1:75" ht="25.5" customHeight="1" x14ac:dyDescent="0.2">
      <c r="A4" s="13" t="s">
        <v>153</v>
      </c>
      <c r="B4" s="13" t="s">
        <v>154</v>
      </c>
      <c r="C4" s="13" t="s">
        <v>155</v>
      </c>
      <c r="D4" s="13" t="s">
        <v>156</v>
      </c>
      <c r="E4" s="13" t="s">
        <v>157</v>
      </c>
      <c r="F4" s="13" t="s">
        <v>158</v>
      </c>
      <c r="G4" s="13" t="s">
        <v>159</v>
      </c>
      <c r="H4" s="13" t="s">
        <v>160</v>
      </c>
      <c r="I4" s="13" t="s">
        <v>161</v>
      </c>
      <c r="J4" s="13" t="s">
        <v>162</v>
      </c>
      <c r="K4" s="13" t="s">
        <v>163</v>
      </c>
      <c r="L4" s="13" t="s">
        <v>164</v>
      </c>
      <c r="M4" s="13" t="s">
        <v>165</v>
      </c>
      <c r="N4" s="13" t="s">
        <v>166</v>
      </c>
      <c r="O4" s="13" t="s">
        <v>167</v>
      </c>
      <c r="P4" s="13" t="s">
        <v>168</v>
      </c>
      <c r="Q4" s="13" t="s">
        <v>169</v>
      </c>
      <c r="R4" s="13" t="s">
        <v>170</v>
      </c>
      <c r="S4" s="13" t="s">
        <v>171</v>
      </c>
      <c r="T4" s="13" t="s">
        <v>172</v>
      </c>
      <c r="U4" s="13" t="s">
        <v>173</v>
      </c>
      <c r="V4" s="13" t="s">
        <v>174</v>
      </c>
      <c r="W4" s="13" t="s">
        <v>175</v>
      </c>
      <c r="X4" s="13" t="s">
        <v>176</v>
      </c>
      <c r="Y4" s="13" t="s">
        <v>177</v>
      </c>
      <c r="Z4" s="13" t="s">
        <v>178</v>
      </c>
      <c r="AA4" s="13" t="s">
        <v>179</v>
      </c>
      <c r="AB4" s="13" t="s">
        <v>180</v>
      </c>
      <c r="AC4" s="13" t="s">
        <v>181</v>
      </c>
      <c r="AD4" s="13" t="s">
        <v>182</v>
      </c>
      <c r="AE4" s="13" t="s">
        <v>183</v>
      </c>
      <c r="AF4" s="13" t="s">
        <v>184</v>
      </c>
      <c r="AG4" s="13" t="s">
        <v>185</v>
      </c>
      <c r="AH4" s="13" t="s">
        <v>186</v>
      </c>
      <c r="AI4" s="13" t="s">
        <v>187</v>
      </c>
      <c r="AJ4" s="13" t="s">
        <v>188</v>
      </c>
      <c r="AK4" s="13" t="s">
        <v>189</v>
      </c>
      <c r="AL4" s="13" t="s">
        <v>190</v>
      </c>
      <c r="AM4" s="13" t="s">
        <v>191</v>
      </c>
      <c r="AN4" s="13" t="s">
        <v>192</v>
      </c>
      <c r="AO4" s="13" t="s">
        <v>193</v>
      </c>
      <c r="AP4" s="13" t="s">
        <v>194</v>
      </c>
      <c r="AQ4" s="13" t="s">
        <v>195</v>
      </c>
      <c r="AR4" s="13" t="s">
        <v>196</v>
      </c>
      <c r="AS4" s="13" t="s">
        <v>197</v>
      </c>
      <c r="AT4" s="13" t="s">
        <v>198</v>
      </c>
      <c r="AU4" s="13" t="s">
        <v>199</v>
      </c>
      <c r="AV4" s="13" t="s">
        <v>200</v>
      </c>
      <c r="AW4" s="13" t="s">
        <v>201</v>
      </c>
      <c r="AX4" s="13" t="s">
        <v>202</v>
      </c>
      <c r="AY4" s="13" t="s">
        <v>203</v>
      </c>
      <c r="AZ4" s="13" t="s">
        <v>204</v>
      </c>
      <c r="BA4" s="13" t="s">
        <v>205</v>
      </c>
      <c r="BB4" s="13" t="s">
        <v>206</v>
      </c>
      <c r="BC4" s="13" t="s">
        <v>40</v>
      </c>
      <c r="BD4" s="13" t="s">
        <v>43</v>
      </c>
      <c r="BE4" s="13" t="s">
        <v>46</v>
      </c>
      <c r="BF4" s="13" t="s">
        <v>49</v>
      </c>
      <c r="BG4" s="13" t="s">
        <v>52</v>
      </c>
      <c r="BH4" s="13" t="s">
        <v>207</v>
      </c>
      <c r="BI4" s="13" t="s">
        <v>208</v>
      </c>
      <c r="BJ4" s="13" t="s">
        <v>209</v>
      </c>
      <c r="BK4" s="13" t="s">
        <v>210</v>
      </c>
      <c r="BL4" s="13" t="s">
        <v>58</v>
      </c>
      <c r="BM4" s="13" t="s">
        <v>211</v>
      </c>
      <c r="BN4" s="13" t="s">
        <v>212</v>
      </c>
      <c r="BO4" s="13" t="s">
        <v>213</v>
      </c>
      <c r="BP4" s="13" t="s">
        <v>214</v>
      </c>
      <c r="BQ4" s="13" t="s">
        <v>215</v>
      </c>
      <c r="BR4" s="13" t="s">
        <v>216</v>
      </c>
      <c r="BS4" s="13" t="s">
        <v>217</v>
      </c>
      <c r="BT4" s="13" t="s">
        <v>218</v>
      </c>
      <c r="BU4" s="13" t="s">
        <v>219</v>
      </c>
      <c r="BV4" s="13" t="s">
        <v>220</v>
      </c>
      <c r="BW4" s="13" t="s">
        <v>221</v>
      </c>
    </row>
    <row r="5" spans="1:75" ht="108" customHeight="1" x14ac:dyDescent="0.2">
      <c r="A5" s="14" t="s">
        <v>222</v>
      </c>
      <c r="B5" s="14" t="s">
        <v>223</v>
      </c>
      <c r="C5" s="14" t="s">
        <v>224</v>
      </c>
      <c r="D5" s="14" t="s">
        <v>225</v>
      </c>
      <c r="E5" s="14" t="s">
        <v>226</v>
      </c>
      <c r="F5" s="14" t="s">
        <v>227</v>
      </c>
      <c r="G5" s="14" t="s">
        <v>228</v>
      </c>
      <c r="H5" s="14" t="s">
        <v>229</v>
      </c>
      <c r="I5" s="14" t="s">
        <v>230</v>
      </c>
      <c r="J5" s="14" t="s">
        <v>231</v>
      </c>
      <c r="K5" s="14" t="s">
        <v>232</v>
      </c>
      <c r="L5" s="14" t="s">
        <v>233</v>
      </c>
      <c r="M5" s="14" t="s">
        <v>234</v>
      </c>
      <c r="N5" s="14" t="s">
        <v>235</v>
      </c>
      <c r="O5" s="14" t="s">
        <v>236</v>
      </c>
      <c r="P5" s="14" t="s">
        <v>237</v>
      </c>
      <c r="Q5" s="14" t="s">
        <v>238</v>
      </c>
      <c r="R5" s="14" t="s">
        <v>239</v>
      </c>
      <c r="S5" s="14" t="s">
        <v>240</v>
      </c>
      <c r="T5" s="14" t="s">
        <v>241</v>
      </c>
      <c r="U5" s="14" t="s">
        <v>242</v>
      </c>
      <c r="V5" s="14" t="s">
        <v>243</v>
      </c>
      <c r="W5" s="14" t="s">
        <v>244</v>
      </c>
      <c r="X5" s="14" t="s">
        <v>245</v>
      </c>
      <c r="Y5" s="14" t="s">
        <v>246</v>
      </c>
      <c r="Z5" s="14" t="s">
        <v>247</v>
      </c>
      <c r="AA5" s="14" t="s">
        <v>248</v>
      </c>
      <c r="AB5" s="14" t="s">
        <v>249</v>
      </c>
      <c r="AC5" s="14" t="s">
        <v>250</v>
      </c>
      <c r="AD5" s="14" t="s">
        <v>251</v>
      </c>
      <c r="AE5" s="14" t="s">
        <v>252</v>
      </c>
      <c r="AF5" s="14" t="s">
        <v>253</v>
      </c>
      <c r="AG5" s="14" t="s">
        <v>254</v>
      </c>
      <c r="AH5" s="14" t="s">
        <v>255</v>
      </c>
      <c r="AI5" s="14" t="s">
        <v>256</v>
      </c>
      <c r="AJ5" s="14" t="s">
        <v>257</v>
      </c>
      <c r="AK5" s="14" t="s">
        <v>258</v>
      </c>
      <c r="AL5" s="14" t="s">
        <v>259</v>
      </c>
      <c r="AM5" s="14" t="s">
        <v>260</v>
      </c>
      <c r="AN5" s="14" t="s">
        <v>261</v>
      </c>
      <c r="AO5" s="14" t="s">
        <v>262</v>
      </c>
      <c r="AP5" s="14" t="s">
        <v>263</v>
      </c>
      <c r="AQ5" s="14" t="s">
        <v>264</v>
      </c>
      <c r="AR5" s="14" t="s">
        <v>265</v>
      </c>
      <c r="AS5" s="14" t="s">
        <v>266</v>
      </c>
      <c r="AT5" s="14" t="s">
        <v>267</v>
      </c>
      <c r="AU5" s="14" t="s">
        <v>268</v>
      </c>
      <c r="AV5" s="14" t="s">
        <v>269</v>
      </c>
      <c r="AW5" s="14" t="s">
        <v>270</v>
      </c>
      <c r="AX5" s="14" t="s">
        <v>271</v>
      </c>
      <c r="AY5" s="14" t="s">
        <v>272</v>
      </c>
      <c r="AZ5" s="14" t="s">
        <v>273</v>
      </c>
      <c r="BA5" s="14" t="s">
        <v>274</v>
      </c>
      <c r="BB5" s="14" t="s">
        <v>275</v>
      </c>
      <c r="BC5" s="14" t="s">
        <v>276</v>
      </c>
      <c r="BD5" s="14" t="s">
        <v>277</v>
      </c>
      <c r="BE5" s="14" t="s">
        <v>278</v>
      </c>
      <c r="BF5" s="14" t="s">
        <v>279</v>
      </c>
      <c r="BG5" s="14" t="s">
        <v>280</v>
      </c>
      <c r="BH5" s="14" t="s">
        <v>281</v>
      </c>
      <c r="BI5" s="14" t="s">
        <v>282</v>
      </c>
      <c r="BJ5" s="14" t="s">
        <v>283</v>
      </c>
      <c r="BK5" s="14" t="s">
        <v>284</v>
      </c>
      <c r="BL5" s="14" t="s">
        <v>285</v>
      </c>
      <c r="BM5" s="14" t="s">
        <v>286</v>
      </c>
      <c r="BN5" s="14" t="s">
        <v>287</v>
      </c>
      <c r="BO5" s="14" t="s">
        <v>288</v>
      </c>
      <c r="BP5" s="14" t="s">
        <v>289</v>
      </c>
      <c r="BQ5" s="14" t="s">
        <v>290</v>
      </c>
      <c r="BR5" s="14" t="s">
        <v>291</v>
      </c>
      <c r="BS5" s="14" t="s">
        <v>292</v>
      </c>
      <c r="BT5" s="14" t="s">
        <v>293</v>
      </c>
      <c r="BU5" s="14" t="s">
        <v>294</v>
      </c>
      <c r="BV5" s="14" t="s">
        <v>295</v>
      </c>
      <c r="BW5" s="14" t="s">
        <v>296</v>
      </c>
    </row>
    <row r="6" spans="1:75" ht="108" customHeight="1" x14ac:dyDescent="0.2">
      <c r="A6" s="15" t="s">
        <v>297</v>
      </c>
      <c r="B6" s="15" t="s">
        <v>298</v>
      </c>
      <c r="C6" s="15" t="s">
        <v>299</v>
      </c>
      <c r="D6" s="15" t="s">
        <v>300</v>
      </c>
      <c r="E6" s="15" t="s">
        <v>301</v>
      </c>
      <c r="F6" s="15" t="s">
        <v>302</v>
      </c>
      <c r="G6" s="15" t="s">
        <v>303</v>
      </c>
      <c r="H6" s="15" t="s">
        <v>304</v>
      </c>
      <c r="I6" s="15" t="s">
        <v>305</v>
      </c>
      <c r="J6" s="15" t="s">
        <v>306</v>
      </c>
      <c r="K6" s="15" t="s">
        <v>307</v>
      </c>
      <c r="L6" s="15" t="s">
        <v>308</v>
      </c>
      <c r="M6" s="15" t="s">
        <v>309</v>
      </c>
      <c r="N6" s="15" t="s">
        <v>310</v>
      </c>
      <c r="O6" s="15" t="s">
        <v>311</v>
      </c>
      <c r="P6" s="15" t="s">
        <v>312</v>
      </c>
      <c r="Q6" s="15" t="s">
        <v>313</v>
      </c>
      <c r="R6" s="15" t="s">
        <v>314</v>
      </c>
      <c r="S6" s="15" t="s">
        <v>315</v>
      </c>
      <c r="T6" s="15" t="s">
        <v>316</v>
      </c>
      <c r="U6" s="15" t="s">
        <v>317</v>
      </c>
      <c r="V6" s="15" t="s">
        <v>318</v>
      </c>
      <c r="W6" s="15" t="s">
        <v>319</v>
      </c>
      <c r="X6" s="15" t="s">
        <v>320</v>
      </c>
      <c r="Y6" s="15" t="s">
        <v>321</v>
      </c>
      <c r="Z6" s="15" t="s">
        <v>322</v>
      </c>
      <c r="AA6" s="15" t="s">
        <v>323</v>
      </c>
      <c r="AB6" s="15" t="s">
        <v>324</v>
      </c>
      <c r="AC6" s="15" t="s">
        <v>325</v>
      </c>
      <c r="AD6" s="15" t="s">
        <v>326</v>
      </c>
      <c r="AE6" s="15" t="s">
        <v>327</v>
      </c>
      <c r="AF6" s="15" t="s">
        <v>328</v>
      </c>
      <c r="AG6" s="15" t="s">
        <v>329</v>
      </c>
      <c r="AH6" s="15" t="s">
        <v>330</v>
      </c>
      <c r="AI6" s="15" t="s">
        <v>331</v>
      </c>
      <c r="AJ6" s="15" t="s">
        <v>332</v>
      </c>
      <c r="AK6" s="15" t="s">
        <v>333</v>
      </c>
      <c r="AL6" s="15" t="s">
        <v>334</v>
      </c>
      <c r="AM6" s="15" t="s">
        <v>335</v>
      </c>
      <c r="AN6" s="15" t="s">
        <v>336</v>
      </c>
      <c r="AO6" s="15" t="s">
        <v>337</v>
      </c>
      <c r="AP6" s="15" t="s">
        <v>338</v>
      </c>
      <c r="AQ6" s="15" t="s">
        <v>339</v>
      </c>
      <c r="AR6" s="15" t="s">
        <v>340</v>
      </c>
      <c r="AS6" s="15" t="s">
        <v>341</v>
      </c>
      <c r="AT6" s="15" t="s">
        <v>342</v>
      </c>
      <c r="AU6" s="15" t="s">
        <v>343</v>
      </c>
      <c r="AV6" s="15" t="s">
        <v>344</v>
      </c>
      <c r="AW6" s="15" t="s">
        <v>345</v>
      </c>
      <c r="AX6" s="15" t="s">
        <v>346</v>
      </c>
      <c r="AY6" s="15" t="s">
        <v>347</v>
      </c>
      <c r="AZ6" s="15" t="s">
        <v>348</v>
      </c>
      <c r="BA6" s="15" t="s">
        <v>349</v>
      </c>
      <c r="BB6" s="15" t="s">
        <v>350</v>
      </c>
      <c r="BC6" s="15" t="s">
        <v>351</v>
      </c>
      <c r="BD6" s="15" t="s">
        <v>352</v>
      </c>
      <c r="BE6" s="15" t="s">
        <v>353</v>
      </c>
      <c r="BF6" s="15" t="s">
        <v>354</v>
      </c>
      <c r="BG6" s="15" t="s">
        <v>355</v>
      </c>
      <c r="BH6" s="15" t="s">
        <v>356</v>
      </c>
      <c r="BI6" s="15" t="s">
        <v>357</v>
      </c>
      <c r="BJ6" s="15" t="s">
        <v>358</v>
      </c>
      <c r="BK6" s="15" t="s">
        <v>359</v>
      </c>
      <c r="BL6" s="15" t="s">
        <v>360</v>
      </c>
      <c r="BM6" s="15" t="s">
        <v>361</v>
      </c>
      <c r="BN6" s="15" t="s">
        <v>362</v>
      </c>
      <c r="BO6" s="15" t="s">
        <v>363</v>
      </c>
      <c r="BP6" s="15" t="s">
        <v>364</v>
      </c>
      <c r="BQ6" s="15" t="s">
        <v>365</v>
      </c>
      <c r="BR6" s="15" t="s">
        <v>366</v>
      </c>
      <c r="BS6" s="15" t="s">
        <v>367</v>
      </c>
      <c r="BT6" s="15" t="s">
        <v>368</v>
      </c>
      <c r="BU6" s="15" t="s">
        <v>369</v>
      </c>
      <c r="BV6" s="15" t="s">
        <v>370</v>
      </c>
      <c r="BW6" s="15" t="s">
        <v>371</v>
      </c>
    </row>
    <row r="7" spans="1:75" ht="15.75" customHeight="1" x14ac:dyDescent="0.2">
      <c r="A7" s="16" t="s">
        <v>372</v>
      </c>
      <c r="B7" s="17" t="s">
        <v>373</v>
      </c>
      <c r="C7" s="18">
        <v>46266</v>
      </c>
      <c r="D7" s="17" t="s">
        <v>100</v>
      </c>
      <c r="E7" s="17" t="s">
        <v>101</v>
      </c>
      <c r="F7" s="17" t="s">
        <v>116</v>
      </c>
      <c r="G7" s="17" t="s">
        <v>117</v>
      </c>
      <c r="H7" s="17" t="s">
        <v>118</v>
      </c>
      <c r="I7" s="19">
        <v>14</v>
      </c>
      <c r="J7" s="17" t="s">
        <v>107</v>
      </c>
      <c r="K7" s="17" t="s">
        <v>105</v>
      </c>
      <c r="L7" s="19">
        <v>58</v>
      </c>
      <c r="M7" s="20">
        <v>3500</v>
      </c>
      <c r="N7" s="20">
        <v>185000</v>
      </c>
      <c r="O7" s="17" t="s">
        <v>114</v>
      </c>
      <c r="P7" s="17" t="s">
        <v>106</v>
      </c>
      <c r="Q7" s="17" t="s">
        <v>106</v>
      </c>
      <c r="R7" s="17" t="s">
        <v>114</v>
      </c>
      <c r="S7" s="17" t="s">
        <v>106</v>
      </c>
      <c r="T7" s="17" t="s">
        <v>114</v>
      </c>
      <c r="U7" s="17" t="s">
        <v>114</v>
      </c>
      <c r="V7" s="17" t="s">
        <v>114</v>
      </c>
      <c r="W7" s="17" t="s">
        <v>106</v>
      </c>
      <c r="X7" s="17" t="s">
        <v>106</v>
      </c>
      <c r="Y7" s="19">
        <v>5</v>
      </c>
      <c r="Z7" s="19">
        <v>5</v>
      </c>
      <c r="AA7" s="19">
        <v>4</v>
      </c>
      <c r="AB7" s="19">
        <v>5</v>
      </c>
      <c r="AC7" s="19">
        <v>4</v>
      </c>
      <c r="AD7" s="19">
        <v>4</v>
      </c>
      <c r="AE7" s="19">
        <v>5</v>
      </c>
      <c r="AF7" s="19">
        <v>4</v>
      </c>
      <c r="AG7" s="19">
        <v>4</v>
      </c>
      <c r="AH7" s="19">
        <v>3</v>
      </c>
      <c r="AI7" s="19">
        <v>3</v>
      </c>
      <c r="AJ7" s="19">
        <v>3</v>
      </c>
      <c r="AK7" s="19">
        <v>5</v>
      </c>
      <c r="AL7" s="19">
        <v>5</v>
      </c>
      <c r="AM7" s="19">
        <v>5</v>
      </c>
      <c r="AN7" s="19">
        <v>4</v>
      </c>
      <c r="AO7" s="19">
        <v>3</v>
      </c>
      <c r="AP7" s="19">
        <v>3</v>
      </c>
      <c r="AQ7" s="19">
        <v>4</v>
      </c>
      <c r="AR7" s="19">
        <v>4</v>
      </c>
      <c r="AS7" s="19">
        <v>5</v>
      </c>
      <c r="AT7" s="19">
        <v>4</v>
      </c>
      <c r="AU7" s="19">
        <v>4</v>
      </c>
      <c r="AV7" s="19">
        <v>3</v>
      </c>
      <c r="AW7" s="19">
        <v>4</v>
      </c>
      <c r="AX7" s="19">
        <v>42</v>
      </c>
      <c r="AY7" s="20">
        <v>800</v>
      </c>
      <c r="AZ7" s="21">
        <v>0.04</v>
      </c>
      <c r="BA7" s="21">
        <v>0.03</v>
      </c>
      <c r="BB7" s="19">
        <v>20</v>
      </c>
      <c r="BC7" s="19">
        <f>IF(OR($B7="",$L7="",$AX7=""),"",MAX(0,$L7-$AX7))</f>
        <v>16</v>
      </c>
      <c r="BD7" s="20">
        <f>IF(OR($B7="",$L7="",$AX7=""),"",IFERROR($M7*(1+$BA7)^BC7,""))</f>
        <v>5616.4725368457548</v>
      </c>
      <c r="BE7" s="20">
        <f>IF(OR($B7="",$L7="",$AX7=""),"",IFERROR(BD7*12*$BB7,""))</f>
        <v>1347953.4088429811</v>
      </c>
      <c r="BF7" s="20">
        <f>IF(OR($B7="",$L7="",$AX7=""),"",IFERROR($N7*(1+$AZ7)^BC7,""))</f>
        <v>346501.53045953083</v>
      </c>
      <c r="BG7" s="20">
        <f>IF(OR($B7="",$L7="",$AX7=""),"",IFERROR($AY7*12*IF($AZ7=0,BC7,((1+$AZ7)^BC7-1)/$AZ7),""))</f>
        <v>209515.4989745265</v>
      </c>
      <c r="BH7" s="20">
        <f>IF(OR($B7="",$L7="",$AX7=""),"",IFERROR(BF7+BG7,""))</f>
        <v>556017.0294340573</v>
      </c>
      <c r="BI7" s="22">
        <f>IF(OR($B7="",$L7="",$AX7=""),"",IFERROR(BH7-BE7,""))</f>
        <v>-791936.37940892379</v>
      </c>
      <c r="BJ7" s="21">
        <f>IF(OR($B7="",$L7="",$AX7=""),"",IFERROR(BH7/BE7,""))</f>
        <v>0.41248979807938302</v>
      </c>
      <c r="BK7" s="17" t="str">
        <f>IF(NOT(ISNUMBER(BJ7)),"",IF(BJ7&gt;=1,"Mencukupi / Adequate",IF(BJ7&gt;=0.75,"Hampir mencukupi / Nearly adequate","Tidak mencukupi / Inadequate")))</f>
        <v>Tidak mencukupi / Inadequate</v>
      </c>
      <c r="BL7" s="20">
        <f>IF(OR($B7="",$L7="",$AX7=""),"",IFERROR(IF(BI7&gt;=0,0,-BI7/(12*IF($AZ7=0,BC7,((1+$AZ7)^BC7-1)/$AZ7))),""))</f>
        <v>3023.8770240294621</v>
      </c>
      <c r="BM7" s="23">
        <f>IFERROR(AVERAGE(Y7:AB7),"")</f>
        <v>4.75</v>
      </c>
      <c r="BN7" s="23">
        <f>IFERROR(AVERAGE(AC7:AE7),"")</f>
        <v>4.333333333333333</v>
      </c>
      <c r="BO7" s="23">
        <f>IFERROR(AVERAGE(AF7:AH7),"")</f>
        <v>3.6666666666666665</v>
      </c>
      <c r="BP7" s="23">
        <f>IFERROR(AVERAGE(AI7:AK7),"")</f>
        <v>3.6666666666666665</v>
      </c>
      <c r="BQ7" s="23">
        <f>IFERROR(AVERAGE(AL7:AN7),"")</f>
        <v>4.666666666666667</v>
      </c>
      <c r="BR7" s="23">
        <f>IFERROR(AVERAGE(AO7:AQ7),"")</f>
        <v>3.3333333333333335</v>
      </c>
      <c r="BS7" s="23">
        <f>IFERROR(AVERAGE(AR7:AT7),"")</f>
        <v>4.333333333333333</v>
      </c>
      <c r="BT7" s="23">
        <f>IFERROR(AVERAGE(AU7:AW7),"")</f>
        <v>3.6666666666666665</v>
      </c>
      <c r="BU7" s="23">
        <f>IFERROR(AVERAGE(Y7:AW7),"")</f>
        <v>4.08</v>
      </c>
      <c r="BV7" s="17" t="str">
        <f>IF(BU7="","",IF(BU7&gt;=3.67,"Tinggi / High",IF(BU7&gt;=2.34,"Sederhana / Moderate","Rendah / Low")))</f>
        <v>Tinggi / High</v>
      </c>
      <c r="BW7" s="19">
        <f>IF($B7="","",COUNTIF(Q7:X7,"Ya / Yes"))</f>
        <v>4</v>
      </c>
    </row>
    <row r="8" spans="1:75" ht="15.75" customHeight="1" x14ac:dyDescent="0.2">
      <c r="A8" s="24" t="str">
        <f>IF($B8="","",ROW()-7)</f>
        <v/>
      </c>
      <c r="B8" s="25"/>
      <c r="C8" s="26"/>
      <c r="D8" s="25"/>
      <c r="E8" s="25"/>
      <c r="F8" s="25"/>
      <c r="G8" s="25"/>
      <c r="H8" s="25"/>
      <c r="I8" s="27"/>
      <c r="J8" s="25"/>
      <c r="K8" s="25"/>
      <c r="L8" s="27"/>
      <c r="M8" s="28"/>
      <c r="N8" s="28"/>
      <c r="O8" s="25"/>
      <c r="P8" s="25"/>
      <c r="Q8" s="25"/>
      <c r="R8" s="25"/>
      <c r="S8" s="25"/>
      <c r="T8" s="25"/>
      <c r="U8" s="25"/>
      <c r="V8" s="25"/>
      <c r="W8" s="25"/>
      <c r="X8" s="25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8"/>
      <c r="AZ8" s="29"/>
      <c r="BA8" s="29"/>
      <c r="BB8" s="27"/>
      <c r="BC8" s="30" t="str">
        <f>IF(OR($B8="",$L8="",$AX8=""),"",MAX(0,$L8-$AX8))</f>
        <v/>
      </c>
      <c r="BD8" s="31" t="str">
        <f>IF(OR($B8="",$L8="",$AX8=""),"",IFERROR($M8*(1+$BA8)^BC8,""))</f>
        <v/>
      </c>
      <c r="BE8" s="31" t="str">
        <f>IF(OR($B8="",$L8="",$AX8=""),"",IFERROR(BD8*12*$BB8,""))</f>
        <v/>
      </c>
      <c r="BF8" s="31" t="str">
        <f>IF(OR($B8="",$L8="",$AX8=""),"",IFERROR($N8*(1+$AZ8)^BC8,""))</f>
        <v/>
      </c>
      <c r="BG8" s="31" t="str">
        <f>IF(OR($B8="",$L8="",$AX8=""),"",IFERROR($AY8*12*IF($AZ8=0,BC8,((1+$AZ8)^BC8-1)/$AZ8),""))</f>
        <v/>
      </c>
      <c r="BH8" s="31" t="str">
        <f>IF(OR($B8="",$L8="",$AX8=""),"",IFERROR(BF8+BG8,""))</f>
        <v/>
      </c>
      <c r="BI8" s="32" t="str">
        <f>IF(OR($B8="",$L8="",$AX8=""),"",IFERROR(BH8-BE8,""))</f>
        <v/>
      </c>
      <c r="BJ8" s="33" t="str">
        <f>IF(OR($B8="",$L8="",$AX8=""),"",IFERROR(BH8/BE8,""))</f>
        <v/>
      </c>
      <c r="BK8" s="24" t="str">
        <f>IF(NOT(ISNUMBER(BJ8)),"",IF(BJ8&gt;=1,"Mencukupi / Adequate",IF(BJ8&gt;=0.75,"Hampir mencukupi / Nearly adequate","Tidak mencukupi / Inadequate")))</f>
        <v/>
      </c>
      <c r="BL8" s="31" t="str">
        <f>IF(OR($B8="",$L8="",$AX8=""),"",IFERROR(IF(BI8&gt;=0,0,-BI8/(12*IF($AZ8=0,BC8,((1+$AZ8)^BC8-1)/$AZ8))),""))</f>
        <v/>
      </c>
      <c r="BM8" s="34" t="str">
        <f>IFERROR(AVERAGE(Y8:AB8),"")</f>
        <v/>
      </c>
      <c r="BN8" s="34" t="str">
        <f>IFERROR(AVERAGE(AC8:AE8),"")</f>
        <v/>
      </c>
      <c r="BO8" s="34" t="str">
        <f>IFERROR(AVERAGE(AF8:AH8),"")</f>
        <v/>
      </c>
      <c r="BP8" s="34" t="str">
        <f>IFERROR(AVERAGE(AI8:AK8),"")</f>
        <v/>
      </c>
      <c r="BQ8" s="34" t="str">
        <f>IFERROR(AVERAGE(AL8:AN8),"")</f>
        <v/>
      </c>
      <c r="BR8" s="34" t="str">
        <f>IFERROR(AVERAGE(AO8:AQ8),"")</f>
        <v/>
      </c>
      <c r="BS8" s="34" t="str">
        <f>IFERROR(AVERAGE(AR8:AT8),"")</f>
        <v/>
      </c>
      <c r="BT8" s="34" t="str">
        <f>IFERROR(AVERAGE(AU8:AW8),"")</f>
        <v/>
      </c>
      <c r="BU8" s="34" t="str">
        <f>IFERROR(AVERAGE(Y8:AW8),"")</f>
        <v/>
      </c>
      <c r="BV8" s="24" t="str">
        <f>IF(BU8="","",IF(BU8&gt;=3.67,"Tinggi / High",IF(BU8&gt;=2.34,"Sederhana / Moderate","Rendah / Low")))</f>
        <v/>
      </c>
      <c r="BW8" s="30" t="str">
        <f>IF($B8="","",COUNTIF(Q8:X8,"Ya / Yes"))</f>
        <v/>
      </c>
    </row>
    <row r="9" spans="1:75" ht="15.75" customHeight="1" x14ac:dyDescent="0.2">
      <c r="A9" s="24" t="str">
        <f>IF($B9="","",ROW()-7)</f>
        <v/>
      </c>
      <c r="B9" s="25"/>
      <c r="C9" s="26"/>
      <c r="D9" s="25"/>
      <c r="E9" s="25"/>
      <c r="F9" s="25"/>
      <c r="G9" s="25"/>
      <c r="H9" s="25"/>
      <c r="I9" s="27"/>
      <c r="J9" s="25"/>
      <c r="K9" s="25"/>
      <c r="L9" s="27"/>
      <c r="M9" s="28"/>
      <c r="N9" s="28"/>
      <c r="O9" s="25"/>
      <c r="P9" s="25"/>
      <c r="Q9" s="25"/>
      <c r="R9" s="25"/>
      <c r="S9" s="25"/>
      <c r="T9" s="25"/>
      <c r="U9" s="25"/>
      <c r="V9" s="25"/>
      <c r="W9" s="25"/>
      <c r="X9" s="25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8"/>
      <c r="AZ9" s="29"/>
      <c r="BA9" s="29"/>
      <c r="BB9" s="27"/>
      <c r="BC9" s="30" t="str">
        <f>IF(OR($B9="",$L9="",$AX9=""),"",MAX(0,$L9-$AX9))</f>
        <v/>
      </c>
      <c r="BD9" s="31" t="str">
        <f>IF(OR($B9="",$L9="",$AX9=""),"",IFERROR($M9*(1+$BA9)^BC9,""))</f>
        <v/>
      </c>
      <c r="BE9" s="31" t="str">
        <f>IF(OR($B9="",$L9="",$AX9=""),"",IFERROR(BD9*12*$BB9,""))</f>
        <v/>
      </c>
      <c r="BF9" s="31" t="str">
        <f>IF(OR($B9="",$L9="",$AX9=""),"",IFERROR($N9*(1+$AZ9)^BC9,""))</f>
        <v/>
      </c>
      <c r="BG9" s="31" t="str">
        <f>IF(OR($B9="",$L9="",$AX9=""),"",IFERROR($AY9*12*IF($AZ9=0,BC9,((1+$AZ9)^BC9-1)/$AZ9),""))</f>
        <v/>
      </c>
      <c r="BH9" s="31" t="str">
        <f>IF(OR($B9="",$L9="",$AX9=""),"",IFERROR(BF9+BG9,""))</f>
        <v/>
      </c>
      <c r="BI9" s="32" t="str">
        <f>IF(OR($B9="",$L9="",$AX9=""),"",IFERROR(BH9-BE9,""))</f>
        <v/>
      </c>
      <c r="BJ9" s="33" t="str">
        <f>IF(OR($B9="",$L9="",$AX9=""),"",IFERROR(BH9/BE9,""))</f>
        <v/>
      </c>
      <c r="BK9" s="24" t="str">
        <f>IF(NOT(ISNUMBER(BJ9)),"",IF(BJ9&gt;=1,"Mencukupi / Adequate",IF(BJ9&gt;=0.75,"Hampir mencukupi / Nearly adequate","Tidak mencukupi / Inadequate")))</f>
        <v/>
      </c>
      <c r="BL9" s="31" t="str">
        <f>IF(OR($B9="",$L9="",$AX9=""),"",IFERROR(IF(BI9&gt;=0,0,-BI9/(12*IF($AZ9=0,BC9,((1+$AZ9)^BC9-1)/$AZ9))),""))</f>
        <v/>
      </c>
      <c r="BM9" s="34" t="str">
        <f>IFERROR(AVERAGE(Y9:AB9),"")</f>
        <v/>
      </c>
      <c r="BN9" s="34" t="str">
        <f>IFERROR(AVERAGE(AC9:AE9),"")</f>
        <v/>
      </c>
      <c r="BO9" s="34" t="str">
        <f>IFERROR(AVERAGE(AF9:AH9),"")</f>
        <v/>
      </c>
      <c r="BP9" s="34" t="str">
        <f>IFERROR(AVERAGE(AI9:AK9),"")</f>
        <v/>
      </c>
      <c r="BQ9" s="34" t="str">
        <f>IFERROR(AVERAGE(AL9:AN9),"")</f>
        <v/>
      </c>
      <c r="BR9" s="34" t="str">
        <f>IFERROR(AVERAGE(AO9:AQ9),"")</f>
        <v/>
      </c>
      <c r="BS9" s="34" t="str">
        <f>IFERROR(AVERAGE(AR9:AT9),"")</f>
        <v/>
      </c>
      <c r="BT9" s="34" t="str">
        <f>IFERROR(AVERAGE(AU9:AW9),"")</f>
        <v/>
      </c>
      <c r="BU9" s="34" t="str">
        <f>IFERROR(AVERAGE(Y9:AW9),"")</f>
        <v/>
      </c>
      <c r="BV9" s="24" t="str">
        <f>IF(BU9="","",IF(BU9&gt;=3.67,"Tinggi / High",IF(BU9&gt;=2.34,"Sederhana / Moderate","Rendah / Low")))</f>
        <v/>
      </c>
      <c r="BW9" s="30" t="str">
        <f>IF($B9="","",COUNTIF(Q9:X9,"Ya / Yes"))</f>
        <v/>
      </c>
    </row>
    <row r="10" spans="1:75" ht="15.75" customHeight="1" x14ac:dyDescent="0.2">
      <c r="A10" s="24" t="str">
        <f>IF($B10="","",ROW()-7)</f>
        <v/>
      </c>
      <c r="B10" s="25"/>
      <c r="C10" s="26"/>
      <c r="D10" s="25"/>
      <c r="E10" s="25"/>
      <c r="F10" s="25"/>
      <c r="G10" s="25"/>
      <c r="H10" s="25"/>
      <c r="I10" s="27"/>
      <c r="J10" s="25"/>
      <c r="K10" s="25"/>
      <c r="L10" s="27"/>
      <c r="M10" s="28"/>
      <c r="N10" s="28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8"/>
      <c r="AZ10" s="29"/>
      <c r="BA10" s="29"/>
      <c r="BB10" s="27"/>
      <c r="BC10" s="30" t="str">
        <f>IF(OR($B10="",$L10="",$AX10=""),"",MAX(0,$L10-$AX10))</f>
        <v/>
      </c>
      <c r="BD10" s="31" t="str">
        <f>IF(OR($B10="",$L10="",$AX10=""),"",IFERROR($M10*(1+$BA10)^BC10,""))</f>
        <v/>
      </c>
      <c r="BE10" s="31" t="str">
        <f>IF(OR($B10="",$L10="",$AX10=""),"",IFERROR(BD10*12*$BB10,""))</f>
        <v/>
      </c>
      <c r="BF10" s="31" t="str">
        <f>IF(OR($B10="",$L10="",$AX10=""),"",IFERROR($N10*(1+$AZ10)^BC10,""))</f>
        <v/>
      </c>
      <c r="BG10" s="31" t="str">
        <f>IF(OR($B10="",$L10="",$AX10=""),"",IFERROR($AY10*12*IF($AZ10=0,BC10,((1+$AZ10)^BC10-1)/$AZ10),""))</f>
        <v/>
      </c>
      <c r="BH10" s="31" t="str">
        <f>IF(OR($B10="",$L10="",$AX10=""),"",IFERROR(BF10+BG10,""))</f>
        <v/>
      </c>
      <c r="BI10" s="32" t="str">
        <f>IF(OR($B10="",$L10="",$AX10=""),"",IFERROR(BH10-BE10,""))</f>
        <v/>
      </c>
      <c r="BJ10" s="33" t="str">
        <f>IF(OR($B10="",$L10="",$AX10=""),"",IFERROR(BH10/BE10,""))</f>
        <v/>
      </c>
      <c r="BK10" s="24" t="str">
        <f>IF(NOT(ISNUMBER(BJ10)),"",IF(BJ10&gt;=1,"Mencukupi / Adequate",IF(BJ10&gt;=0.75,"Hampir mencukupi / Nearly adequate","Tidak mencukupi / Inadequate")))</f>
        <v/>
      </c>
      <c r="BL10" s="31" t="str">
        <f>IF(OR($B10="",$L10="",$AX10=""),"",IFERROR(IF(BI10&gt;=0,0,-BI10/(12*IF($AZ10=0,BC10,((1+$AZ10)^BC10-1)/$AZ10))),""))</f>
        <v/>
      </c>
      <c r="BM10" s="34" t="str">
        <f>IFERROR(AVERAGE(Y10:AB10),"")</f>
        <v/>
      </c>
      <c r="BN10" s="34" t="str">
        <f>IFERROR(AVERAGE(AC10:AE10),"")</f>
        <v/>
      </c>
      <c r="BO10" s="34" t="str">
        <f>IFERROR(AVERAGE(AF10:AH10),"")</f>
        <v/>
      </c>
      <c r="BP10" s="34" t="str">
        <f>IFERROR(AVERAGE(AI10:AK10),"")</f>
        <v/>
      </c>
      <c r="BQ10" s="34" t="str">
        <f>IFERROR(AVERAGE(AL10:AN10),"")</f>
        <v/>
      </c>
      <c r="BR10" s="34" t="str">
        <f>IFERROR(AVERAGE(AO10:AQ10),"")</f>
        <v/>
      </c>
      <c r="BS10" s="34" t="str">
        <f>IFERROR(AVERAGE(AR10:AT10),"")</f>
        <v/>
      </c>
      <c r="BT10" s="34" t="str">
        <f>IFERROR(AVERAGE(AU10:AW10),"")</f>
        <v/>
      </c>
      <c r="BU10" s="34" t="str">
        <f>IFERROR(AVERAGE(Y10:AW10),"")</f>
        <v/>
      </c>
      <c r="BV10" s="24" t="str">
        <f>IF(BU10="","",IF(BU10&gt;=3.67,"Tinggi / High",IF(BU10&gt;=2.34,"Sederhana / Moderate","Rendah / Low")))</f>
        <v/>
      </c>
      <c r="BW10" s="30" t="str">
        <f>IF($B10="","",COUNTIF(Q10:X10,"Ya / Yes"))</f>
        <v/>
      </c>
    </row>
    <row r="11" spans="1:75" ht="15.75" customHeight="1" x14ac:dyDescent="0.2">
      <c r="A11" s="24" t="str">
        <f>IF($B11="","",ROW()-7)</f>
        <v/>
      </c>
      <c r="B11" s="25"/>
      <c r="C11" s="26"/>
      <c r="D11" s="25"/>
      <c r="E11" s="25"/>
      <c r="F11" s="25"/>
      <c r="G11" s="25"/>
      <c r="H11" s="25"/>
      <c r="I11" s="27"/>
      <c r="J11" s="25"/>
      <c r="K11" s="25"/>
      <c r="L11" s="27"/>
      <c r="M11" s="28"/>
      <c r="N11" s="28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8"/>
      <c r="AZ11" s="29"/>
      <c r="BA11" s="29"/>
      <c r="BB11" s="27"/>
      <c r="BC11" s="30" t="str">
        <f>IF(OR($B11="",$L11="",$AX11=""),"",MAX(0,$L11-$AX11))</f>
        <v/>
      </c>
      <c r="BD11" s="31" t="str">
        <f>IF(OR($B11="",$L11="",$AX11=""),"",IFERROR($M11*(1+$BA11)^BC11,""))</f>
        <v/>
      </c>
      <c r="BE11" s="31" t="str">
        <f>IF(OR($B11="",$L11="",$AX11=""),"",IFERROR(BD11*12*$BB11,""))</f>
        <v/>
      </c>
      <c r="BF11" s="31" t="str">
        <f>IF(OR($B11="",$L11="",$AX11=""),"",IFERROR($N11*(1+$AZ11)^BC11,""))</f>
        <v/>
      </c>
      <c r="BG11" s="31" t="str">
        <f>IF(OR($B11="",$L11="",$AX11=""),"",IFERROR($AY11*12*IF($AZ11=0,BC11,((1+$AZ11)^BC11-1)/$AZ11),""))</f>
        <v/>
      </c>
      <c r="BH11" s="31" t="str">
        <f>IF(OR($B11="",$L11="",$AX11=""),"",IFERROR(BF11+BG11,""))</f>
        <v/>
      </c>
      <c r="BI11" s="32" t="str">
        <f>IF(OR($B11="",$L11="",$AX11=""),"",IFERROR(BH11-BE11,""))</f>
        <v/>
      </c>
      <c r="BJ11" s="33" t="str">
        <f>IF(OR($B11="",$L11="",$AX11=""),"",IFERROR(BH11/BE11,""))</f>
        <v/>
      </c>
      <c r="BK11" s="24" t="str">
        <f>IF(NOT(ISNUMBER(BJ11)),"",IF(BJ11&gt;=1,"Mencukupi / Adequate",IF(BJ11&gt;=0.75,"Hampir mencukupi / Nearly adequate","Tidak mencukupi / Inadequate")))</f>
        <v/>
      </c>
      <c r="BL11" s="31" t="str">
        <f>IF(OR($B11="",$L11="",$AX11=""),"",IFERROR(IF(BI11&gt;=0,0,-BI11/(12*IF($AZ11=0,BC11,((1+$AZ11)^BC11-1)/$AZ11))),""))</f>
        <v/>
      </c>
      <c r="BM11" s="34" t="str">
        <f>IFERROR(AVERAGE(Y11:AB11),"")</f>
        <v/>
      </c>
      <c r="BN11" s="34" t="str">
        <f>IFERROR(AVERAGE(AC11:AE11),"")</f>
        <v/>
      </c>
      <c r="BO11" s="34" t="str">
        <f>IFERROR(AVERAGE(AF11:AH11),"")</f>
        <v/>
      </c>
      <c r="BP11" s="34" t="str">
        <f>IFERROR(AVERAGE(AI11:AK11),"")</f>
        <v/>
      </c>
      <c r="BQ11" s="34" t="str">
        <f>IFERROR(AVERAGE(AL11:AN11),"")</f>
        <v/>
      </c>
      <c r="BR11" s="34" t="str">
        <f>IFERROR(AVERAGE(AO11:AQ11),"")</f>
        <v/>
      </c>
      <c r="BS11" s="34" t="str">
        <f>IFERROR(AVERAGE(AR11:AT11),"")</f>
        <v/>
      </c>
      <c r="BT11" s="34" t="str">
        <f>IFERROR(AVERAGE(AU11:AW11),"")</f>
        <v/>
      </c>
      <c r="BU11" s="34" t="str">
        <f>IFERROR(AVERAGE(Y11:AW11),"")</f>
        <v/>
      </c>
      <c r="BV11" s="24" t="str">
        <f>IF(BU11="","",IF(BU11&gt;=3.67,"Tinggi / High",IF(BU11&gt;=2.34,"Sederhana / Moderate","Rendah / Low")))</f>
        <v/>
      </c>
      <c r="BW11" s="30" t="str">
        <f>IF($B11="","",COUNTIF(Q11:X11,"Ya / Yes"))</f>
        <v/>
      </c>
    </row>
    <row r="12" spans="1:75" ht="15.75" customHeight="1" x14ac:dyDescent="0.2">
      <c r="A12" s="24" t="str">
        <f>IF($B12="","",ROW()-7)</f>
        <v/>
      </c>
      <c r="B12" s="25"/>
      <c r="C12" s="26"/>
      <c r="D12" s="25"/>
      <c r="E12" s="25"/>
      <c r="F12" s="25"/>
      <c r="G12" s="25"/>
      <c r="H12" s="25"/>
      <c r="I12" s="27"/>
      <c r="J12" s="25"/>
      <c r="K12" s="25"/>
      <c r="L12" s="27"/>
      <c r="M12" s="28"/>
      <c r="N12" s="28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8"/>
      <c r="AZ12" s="29"/>
      <c r="BA12" s="29"/>
      <c r="BB12" s="27"/>
      <c r="BC12" s="30" t="str">
        <f>IF(OR($B12="",$L12="",$AX12=""),"",MAX(0,$L12-$AX12))</f>
        <v/>
      </c>
      <c r="BD12" s="31" t="str">
        <f>IF(OR($B12="",$L12="",$AX12=""),"",IFERROR($M12*(1+$BA12)^BC12,""))</f>
        <v/>
      </c>
      <c r="BE12" s="31" t="str">
        <f>IF(OR($B12="",$L12="",$AX12=""),"",IFERROR(BD12*12*$BB12,""))</f>
        <v/>
      </c>
      <c r="BF12" s="31" t="str">
        <f>IF(OR($B12="",$L12="",$AX12=""),"",IFERROR($N12*(1+$AZ12)^BC12,""))</f>
        <v/>
      </c>
      <c r="BG12" s="31" t="str">
        <f>IF(OR($B12="",$L12="",$AX12=""),"",IFERROR($AY12*12*IF($AZ12=0,BC12,((1+$AZ12)^BC12-1)/$AZ12),""))</f>
        <v/>
      </c>
      <c r="BH12" s="31" t="str">
        <f>IF(OR($B12="",$L12="",$AX12=""),"",IFERROR(BF12+BG12,""))</f>
        <v/>
      </c>
      <c r="BI12" s="32" t="str">
        <f>IF(OR($B12="",$L12="",$AX12=""),"",IFERROR(BH12-BE12,""))</f>
        <v/>
      </c>
      <c r="BJ12" s="33" t="str">
        <f>IF(OR($B12="",$L12="",$AX12=""),"",IFERROR(BH12/BE12,""))</f>
        <v/>
      </c>
      <c r="BK12" s="24" t="str">
        <f>IF(NOT(ISNUMBER(BJ12)),"",IF(BJ12&gt;=1,"Mencukupi / Adequate",IF(BJ12&gt;=0.75,"Hampir mencukupi / Nearly adequate","Tidak mencukupi / Inadequate")))</f>
        <v/>
      </c>
      <c r="BL12" s="31" t="str">
        <f>IF(OR($B12="",$L12="",$AX12=""),"",IFERROR(IF(BI12&gt;=0,0,-BI12/(12*IF($AZ12=0,BC12,((1+$AZ12)^BC12-1)/$AZ12))),""))</f>
        <v/>
      </c>
      <c r="BM12" s="34" t="str">
        <f>IFERROR(AVERAGE(Y12:AB12),"")</f>
        <v/>
      </c>
      <c r="BN12" s="34" t="str">
        <f>IFERROR(AVERAGE(AC12:AE12),"")</f>
        <v/>
      </c>
      <c r="BO12" s="34" t="str">
        <f>IFERROR(AVERAGE(AF12:AH12),"")</f>
        <v/>
      </c>
      <c r="BP12" s="34" t="str">
        <f>IFERROR(AVERAGE(AI12:AK12),"")</f>
        <v/>
      </c>
      <c r="BQ12" s="34" t="str">
        <f>IFERROR(AVERAGE(AL12:AN12),"")</f>
        <v/>
      </c>
      <c r="BR12" s="34" t="str">
        <f>IFERROR(AVERAGE(AO12:AQ12),"")</f>
        <v/>
      </c>
      <c r="BS12" s="34" t="str">
        <f>IFERROR(AVERAGE(AR12:AT12),"")</f>
        <v/>
      </c>
      <c r="BT12" s="34" t="str">
        <f>IFERROR(AVERAGE(AU12:AW12),"")</f>
        <v/>
      </c>
      <c r="BU12" s="34" t="str">
        <f>IFERROR(AVERAGE(Y12:AW12),"")</f>
        <v/>
      </c>
      <c r="BV12" s="24" t="str">
        <f>IF(BU12="","",IF(BU12&gt;=3.67,"Tinggi / High",IF(BU12&gt;=2.34,"Sederhana / Moderate","Rendah / Low")))</f>
        <v/>
      </c>
      <c r="BW12" s="30" t="str">
        <f>IF($B12="","",COUNTIF(Q12:X12,"Ya / Yes"))</f>
        <v/>
      </c>
    </row>
    <row r="13" spans="1:75" ht="15.75" customHeight="1" x14ac:dyDescent="0.2">
      <c r="A13" s="24" t="str">
        <f>IF($B13="","",ROW()-7)</f>
        <v/>
      </c>
      <c r="B13" s="25"/>
      <c r="C13" s="26"/>
      <c r="D13" s="25"/>
      <c r="E13" s="25"/>
      <c r="F13" s="25"/>
      <c r="G13" s="25"/>
      <c r="H13" s="25"/>
      <c r="I13" s="27"/>
      <c r="J13" s="25"/>
      <c r="K13" s="25"/>
      <c r="L13" s="27"/>
      <c r="M13" s="28"/>
      <c r="N13" s="28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8"/>
      <c r="AZ13" s="29"/>
      <c r="BA13" s="29"/>
      <c r="BB13" s="27"/>
      <c r="BC13" s="30" t="str">
        <f>IF(OR($B13="",$L13="",$AX13=""),"",MAX(0,$L13-$AX13))</f>
        <v/>
      </c>
      <c r="BD13" s="31" t="str">
        <f>IF(OR($B13="",$L13="",$AX13=""),"",IFERROR($M13*(1+$BA13)^BC13,""))</f>
        <v/>
      </c>
      <c r="BE13" s="31" t="str">
        <f>IF(OR($B13="",$L13="",$AX13=""),"",IFERROR(BD13*12*$BB13,""))</f>
        <v/>
      </c>
      <c r="BF13" s="31" t="str">
        <f>IF(OR($B13="",$L13="",$AX13=""),"",IFERROR($N13*(1+$AZ13)^BC13,""))</f>
        <v/>
      </c>
      <c r="BG13" s="31" t="str">
        <f>IF(OR($B13="",$L13="",$AX13=""),"",IFERROR($AY13*12*IF($AZ13=0,BC13,((1+$AZ13)^BC13-1)/$AZ13),""))</f>
        <v/>
      </c>
      <c r="BH13" s="31" t="str">
        <f>IF(OR($B13="",$L13="",$AX13=""),"",IFERROR(BF13+BG13,""))</f>
        <v/>
      </c>
      <c r="BI13" s="32" t="str">
        <f>IF(OR($B13="",$L13="",$AX13=""),"",IFERROR(BH13-BE13,""))</f>
        <v/>
      </c>
      <c r="BJ13" s="33" t="str">
        <f>IF(OR($B13="",$L13="",$AX13=""),"",IFERROR(BH13/BE13,""))</f>
        <v/>
      </c>
      <c r="BK13" s="24" t="str">
        <f>IF(NOT(ISNUMBER(BJ13)),"",IF(BJ13&gt;=1,"Mencukupi / Adequate",IF(BJ13&gt;=0.75,"Hampir mencukupi / Nearly adequate","Tidak mencukupi / Inadequate")))</f>
        <v/>
      </c>
      <c r="BL13" s="31" t="str">
        <f>IF(OR($B13="",$L13="",$AX13=""),"",IFERROR(IF(BI13&gt;=0,0,-BI13/(12*IF($AZ13=0,BC13,((1+$AZ13)^BC13-1)/$AZ13))),""))</f>
        <v/>
      </c>
      <c r="BM13" s="34" t="str">
        <f>IFERROR(AVERAGE(Y13:AB13),"")</f>
        <v/>
      </c>
      <c r="BN13" s="34" t="str">
        <f>IFERROR(AVERAGE(AC13:AE13),"")</f>
        <v/>
      </c>
      <c r="BO13" s="34" t="str">
        <f>IFERROR(AVERAGE(AF13:AH13),"")</f>
        <v/>
      </c>
      <c r="BP13" s="34" t="str">
        <f>IFERROR(AVERAGE(AI13:AK13),"")</f>
        <v/>
      </c>
      <c r="BQ13" s="34" t="str">
        <f>IFERROR(AVERAGE(AL13:AN13),"")</f>
        <v/>
      </c>
      <c r="BR13" s="34" t="str">
        <f>IFERROR(AVERAGE(AO13:AQ13),"")</f>
        <v/>
      </c>
      <c r="BS13" s="34" t="str">
        <f>IFERROR(AVERAGE(AR13:AT13),"")</f>
        <v/>
      </c>
      <c r="BT13" s="34" t="str">
        <f>IFERROR(AVERAGE(AU13:AW13),"")</f>
        <v/>
      </c>
      <c r="BU13" s="34" t="str">
        <f>IFERROR(AVERAGE(Y13:AW13),"")</f>
        <v/>
      </c>
      <c r="BV13" s="24" t="str">
        <f>IF(BU13="","",IF(BU13&gt;=3.67,"Tinggi / High",IF(BU13&gt;=2.34,"Sederhana / Moderate","Rendah / Low")))</f>
        <v/>
      </c>
      <c r="BW13" s="30" t="str">
        <f>IF($B13="","",COUNTIF(Q13:X13,"Ya / Yes"))</f>
        <v/>
      </c>
    </row>
    <row r="14" spans="1:75" ht="15.75" customHeight="1" x14ac:dyDescent="0.2">
      <c r="A14" s="24" t="str">
        <f>IF($B14="","",ROW()-7)</f>
        <v/>
      </c>
      <c r="B14" s="25"/>
      <c r="C14" s="26"/>
      <c r="D14" s="25"/>
      <c r="E14" s="25"/>
      <c r="F14" s="25"/>
      <c r="G14" s="25"/>
      <c r="H14" s="25"/>
      <c r="I14" s="27"/>
      <c r="J14" s="25"/>
      <c r="K14" s="25"/>
      <c r="L14" s="27"/>
      <c r="M14" s="28"/>
      <c r="N14" s="28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8"/>
      <c r="AZ14" s="29"/>
      <c r="BA14" s="29"/>
      <c r="BB14" s="27"/>
      <c r="BC14" s="30" t="str">
        <f>IF(OR($B14="",$L14="",$AX14=""),"",MAX(0,$L14-$AX14))</f>
        <v/>
      </c>
      <c r="BD14" s="31" t="str">
        <f>IF(OR($B14="",$L14="",$AX14=""),"",IFERROR($M14*(1+$BA14)^BC14,""))</f>
        <v/>
      </c>
      <c r="BE14" s="31" t="str">
        <f>IF(OR($B14="",$L14="",$AX14=""),"",IFERROR(BD14*12*$BB14,""))</f>
        <v/>
      </c>
      <c r="BF14" s="31" t="str">
        <f>IF(OR($B14="",$L14="",$AX14=""),"",IFERROR($N14*(1+$AZ14)^BC14,""))</f>
        <v/>
      </c>
      <c r="BG14" s="31" t="str">
        <f>IF(OR($B14="",$L14="",$AX14=""),"",IFERROR($AY14*12*IF($AZ14=0,BC14,((1+$AZ14)^BC14-1)/$AZ14),""))</f>
        <v/>
      </c>
      <c r="BH14" s="31" t="str">
        <f>IF(OR($B14="",$L14="",$AX14=""),"",IFERROR(BF14+BG14,""))</f>
        <v/>
      </c>
      <c r="BI14" s="32" t="str">
        <f>IF(OR($B14="",$L14="",$AX14=""),"",IFERROR(BH14-BE14,""))</f>
        <v/>
      </c>
      <c r="BJ14" s="33" t="str">
        <f>IF(OR($B14="",$L14="",$AX14=""),"",IFERROR(BH14/BE14,""))</f>
        <v/>
      </c>
      <c r="BK14" s="24" t="str">
        <f>IF(NOT(ISNUMBER(BJ14)),"",IF(BJ14&gt;=1,"Mencukupi / Adequate",IF(BJ14&gt;=0.75,"Hampir mencukupi / Nearly adequate","Tidak mencukupi / Inadequate")))</f>
        <v/>
      </c>
      <c r="BL14" s="31" t="str">
        <f>IF(OR($B14="",$L14="",$AX14=""),"",IFERROR(IF(BI14&gt;=0,0,-BI14/(12*IF($AZ14=0,BC14,((1+$AZ14)^BC14-1)/$AZ14))),""))</f>
        <v/>
      </c>
      <c r="BM14" s="34" t="str">
        <f>IFERROR(AVERAGE(Y14:AB14),"")</f>
        <v/>
      </c>
      <c r="BN14" s="34" t="str">
        <f>IFERROR(AVERAGE(AC14:AE14),"")</f>
        <v/>
      </c>
      <c r="BO14" s="34" t="str">
        <f>IFERROR(AVERAGE(AF14:AH14),"")</f>
        <v/>
      </c>
      <c r="BP14" s="34" t="str">
        <f>IFERROR(AVERAGE(AI14:AK14),"")</f>
        <v/>
      </c>
      <c r="BQ14" s="34" t="str">
        <f>IFERROR(AVERAGE(AL14:AN14),"")</f>
        <v/>
      </c>
      <c r="BR14" s="34" t="str">
        <f>IFERROR(AVERAGE(AO14:AQ14),"")</f>
        <v/>
      </c>
      <c r="BS14" s="34" t="str">
        <f>IFERROR(AVERAGE(AR14:AT14),"")</f>
        <v/>
      </c>
      <c r="BT14" s="34" t="str">
        <f>IFERROR(AVERAGE(AU14:AW14),"")</f>
        <v/>
      </c>
      <c r="BU14" s="34" t="str">
        <f>IFERROR(AVERAGE(Y14:AW14),"")</f>
        <v/>
      </c>
      <c r="BV14" s="24" t="str">
        <f>IF(BU14="","",IF(BU14&gt;=3.67,"Tinggi / High",IF(BU14&gt;=2.34,"Sederhana / Moderate","Rendah / Low")))</f>
        <v/>
      </c>
      <c r="BW14" s="30" t="str">
        <f>IF($B14="","",COUNTIF(Q14:X14,"Ya / Yes"))</f>
        <v/>
      </c>
    </row>
    <row r="15" spans="1:75" ht="15.75" customHeight="1" x14ac:dyDescent="0.2">
      <c r="A15" s="24" t="str">
        <f>IF($B15="","",ROW()-7)</f>
        <v/>
      </c>
      <c r="B15" s="25"/>
      <c r="C15" s="26"/>
      <c r="D15" s="25"/>
      <c r="E15" s="25"/>
      <c r="F15" s="25"/>
      <c r="G15" s="25"/>
      <c r="H15" s="25"/>
      <c r="I15" s="27"/>
      <c r="J15" s="25"/>
      <c r="K15" s="25"/>
      <c r="L15" s="27"/>
      <c r="M15" s="28"/>
      <c r="N15" s="28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8"/>
      <c r="AZ15" s="29"/>
      <c r="BA15" s="29"/>
      <c r="BB15" s="27"/>
      <c r="BC15" s="30" t="str">
        <f>IF(OR($B15="",$L15="",$AX15=""),"",MAX(0,$L15-$AX15))</f>
        <v/>
      </c>
      <c r="BD15" s="31" t="str">
        <f>IF(OR($B15="",$L15="",$AX15=""),"",IFERROR($M15*(1+$BA15)^BC15,""))</f>
        <v/>
      </c>
      <c r="BE15" s="31" t="str">
        <f>IF(OR($B15="",$L15="",$AX15=""),"",IFERROR(BD15*12*$BB15,""))</f>
        <v/>
      </c>
      <c r="BF15" s="31" t="str">
        <f>IF(OR($B15="",$L15="",$AX15=""),"",IFERROR($N15*(1+$AZ15)^BC15,""))</f>
        <v/>
      </c>
      <c r="BG15" s="31" t="str">
        <f>IF(OR($B15="",$L15="",$AX15=""),"",IFERROR($AY15*12*IF($AZ15=0,BC15,((1+$AZ15)^BC15-1)/$AZ15),""))</f>
        <v/>
      </c>
      <c r="BH15" s="31" t="str">
        <f>IF(OR($B15="",$L15="",$AX15=""),"",IFERROR(BF15+BG15,""))</f>
        <v/>
      </c>
      <c r="BI15" s="32" t="str">
        <f>IF(OR($B15="",$L15="",$AX15=""),"",IFERROR(BH15-BE15,""))</f>
        <v/>
      </c>
      <c r="BJ15" s="33" t="str">
        <f>IF(OR($B15="",$L15="",$AX15=""),"",IFERROR(BH15/BE15,""))</f>
        <v/>
      </c>
      <c r="BK15" s="24" t="str">
        <f>IF(NOT(ISNUMBER(BJ15)),"",IF(BJ15&gt;=1,"Mencukupi / Adequate",IF(BJ15&gt;=0.75,"Hampir mencukupi / Nearly adequate","Tidak mencukupi / Inadequate")))</f>
        <v/>
      </c>
      <c r="BL15" s="31" t="str">
        <f>IF(OR($B15="",$L15="",$AX15=""),"",IFERROR(IF(BI15&gt;=0,0,-BI15/(12*IF($AZ15=0,BC15,((1+$AZ15)^BC15-1)/$AZ15))),""))</f>
        <v/>
      </c>
      <c r="BM15" s="34" t="str">
        <f>IFERROR(AVERAGE(Y15:AB15),"")</f>
        <v/>
      </c>
      <c r="BN15" s="34" t="str">
        <f>IFERROR(AVERAGE(AC15:AE15),"")</f>
        <v/>
      </c>
      <c r="BO15" s="34" t="str">
        <f>IFERROR(AVERAGE(AF15:AH15),"")</f>
        <v/>
      </c>
      <c r="BP15" s="34" t="str">
        <f>IFERROR(AVERAGE(AI15:AK15),"")</f>
        <v/>
      </c>
      <c r="BQ15" s="34" t="str">
        <f>IFERROR(AVERAGE(AL15:AN15),"")</f>
        <v/>
      </c>
      <c r="BR15" s="34" t="str">
        <f>IFERROR(AVERAGE(AO15:AQ15),"")</f>
        <v/>
      </c>
      <c r="BS15" s="34" t="str">
        <f>IFERROR(AVERAGE(AR15:AT15),"")</f>
        <v/>
      </c>
      <c r="BT15" s="34" t="str">
        <f>IFERROR(AVERAGE(AU15:AW15),"")</f>
        <v/>
      </c>
      <c r="BU15" s="34" t="str">
        <f>IFERROR(AVERAGE(Y15:AW15),"")</f>
        <v/>
      </c>
      <c r="BV15" s="24" t="str">
        <f>IF(BU15="","",IF(BU15&gt;=3.67,"Tinggi / High",IF(BU15&gt;=2.34,"Sederhana / Moderate","Rendah / Low")))</f>
        <v/>
      </c>
      <c r="BW15" s="30" t="str">
        <f>IF($B15="","",COUNTIF(Q15:X15,"Ya / Yes"))</f>
        <v/>
      </c>
    </row>
    <row r="16" spans="1:75" ht="15.75" customHeight="1" x14ac:dyDescent="0.2">
      <c r="A16" s="24" t="str">
        <f>IF($B16="","",ROW()-7)</f>
        <v/>
      </c>
      <c r="B16" s="25"/>
      <c r="C16" s="26"/>
      <c r="D16" s="25"/>
      <c r="E16" s="25"/>
      <c r="F16" s="25"/>
      <c r="G16" s="25"/>
      <c r="H16" s="25"/>
      <c r="I16" s="27"/>
      <c r="J16" s="25"/>
      <c r="K16" s="25"/>
      <c r="L16" s="27"/>
      <c r="M16" s="28"/>
      <c r="N16" s="28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8"/>
      <c r="AZ16" s="29"/>
      <c r="BA16" s="29"/>
      <c r="BB16" s="27"/>
      <c r="BC16" s="30" t="str">
        <f>IF(OR($B16="",$L16="",$AX16=""),"",MAX(0,$L16-$AX16))</f>
        <v/>
      </c>
      <c r="BD16" s="31" t="str">
        <f>IF(OR($B16="",$L16="",$AX16=""),"",IFERROR($M16*(1+$BA16)^BC16,""))</f>
        <v/>
      </c>
      <c r="BE16" s="31" t="str">
        <f>IF(OR($B16="",$L16="",$AX16=""),"",IFERROR(BD16*12*$BB16,""))</f>
        <v/>
      </c>
      <c r="BF16" s="31" t="str">
        <f>IF(OR($B16="",$L16="",$AX16=""),"",IFERROR($N16*(1+$AZ16)^BC16,""))</f>
        <v/>
      </c>
      <c r="BG16" s="31" t="str">
        <f>IF(OR($B16="",$L16="",$AX16=""),"",IFERROR($AY16*12*IF($AZ16=0,BC16,((1+$AZ16)^BC16-1)/$AZ16),""))</f>
        <v/>
      </c>
      <c r="BH16" s="31" t="str">
        <f>IF(OR($B16="",$L16="",$AX16=""),"",IFERROR(BF16+BG16,""))</f>
        <v/>
      </c>
      <c r="BI16" s="32" t="str">
        <f>IF(OR($B16="",$L16="",$AX16=""),"",IFERROR(BH16-BE16,""))</f>
        <v/>
      </c>
      <c r="BJ16" s="33" t="str">
        <f>IF(OR($B16="",$L16="",$AX16=""),"",IFERROR(BH16/BE16,""))</f>
        <v/>
      </c>
      <c r="BK16" s="24" t="str">
        <f>IF(NOT(ISNUMBER(BJ16)),"",IF(BJ16&gt;=1,"Mencukupi / Adequate",IF(BJ16&gt;=0.75,"Hampir mencukupi / Nearly adequate","Tidak mencukupi / Inadequate")))</f>
        <v/>
      </c>
      <c r="BL16" s="31" t="str">
        <f>IF(OR($B16="",$L16="",$AX16=""),"",IFERROR(IF(BI16&gt;=0,0,-BI16/(12*IF($AZ16=0,BC16,((1+$AZ16)^BC16-1)/$AZ16))),""))</f>
        <v/>
      </c>
      <c r="BM16" s="34" t="str">
        <f>IFERROR(AVERAGE(Y16:AB16),"")</f>
        <v/>
      </c>
      <c r="BN16" s="34" t="str">
        <f>IFERROR(AVERAGE(AC16:AE16),"")</f>
        <v/>
      </c>
      <c r="BO16" s="34" t="str">
        <f>IFERROR(AVERAGE(AF16:AH16),"")</f>
        <v/>
      </c>
      <c r="BP16" s="34" t="str">
        <f>IFERROR(AVERAGE(AI16:AK16),"")</f>
        <v/>
      </c>
      <c r="BQ16" s="34" t="str">
        <f>IFERROR(AVERAGE(AL16:AN16),"")</f>
        <v/>
      </c>
      <c r="BR16" s="34" t="str">
        <f>IFERROR(AVERAGE(AO16:AQ16),"")</f>
        <v/>
      </c>
      <c r="BS16" s="34" t="str">
        <f>IFERROR(AVERAGE(AR16:AT16),"")</f>
        <v/>
      </c>
      <c r="BT16" s="34" t="str">
        <f>IFERROR(AVERAGE(AU16:AW16),"")</f>
        <v/>
      </c>
      <c r="BU16" s="34" t="str">
        <f>IFERROR(AVERAGE(Y16:AW16),"")</f>
        <v/>
      </c>
      <c r="BV16" s="24" t="str">
        <f>IF(BU16="","",IF(BU16&gt;=3.67,"Tinggi / High",IF(BU16&gt;=2.34,"Sederhana / Moderate","Rendah / Low")))</f>
        <v/>
      </c>
      <c r="BW16" s="30" t="str">
        <f>IF($B16="","",COUNTIF(Q16:X16,"Ya / Yes"))</f>
        <v/>
      </c>
    </row>
    <row r="17" spans="1:75" ht="15.75" customHeight="1" x14ac:dyDescent="0.2">
      <c r="A17" s="24" t="str">
        <f>IF($B17="","",ROW()-7)</f>
        <v/>
      </c>
      <c r="B17" s="25"/>
      <c r="C17" s="26"/>
      <c r="D17" s="25"/>
      <c r="E17" s="25"/>
      <c r="F17" s="25"/>
      <c r="G17" s="25"/>
      <c r="H17" s="25"/>
      <c r="I17" s="27"/>
      <c r="J17" s="25"/>
      <c r="K17" s="25"/>
      <c r="L17" s="27"/>
      <c r="M17" s="28"/>
      <c r="N17" s="28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8"/>
      <c r="AZ17" s="29"/>
      <c r="BA17" s="29"/>
      <c r="BB17" s="27"/>
      <c r="BC17" s="30" t="str">
        <f>IF(OR($B17="",$L17="",$AX17=""),"",MAX(0,$L17-$AX17))</f>
        <v/>
      </c>
      <c r="BD17" s="31" t="str">
        <f>IF(OR($B17="",$L17="",$AX17=""),"",IFERROR($M17*(1+$BA17)^BC17,""))</f>
        <v/>
      </c>
      <c r="BE17" s="31" t="str">
        <f>IF(OR($B17="",$L17="",$AX17=""),"",IFERROR(BD17*12*$BB17,""))</f>
        <v/>
      </c>
      <c r="BF17" s="31" t="str">
        <f>IF(OR($B17="",$L17="",$AX17=""),"",IFERROR($N17*(1+$AZ17)^BC17,""))</f>
        <v/>
      </c>
      <c r="BG17" s="31" t="str">
        <f>IF(OR($B17="",$L17="",$AX17=""),"",IFERROR($AY17*12*IF($AZ17=0,BC17,((1+$AZ17)^BC17-1)/$AZ17),""))</f>
        <v/>
      </c>
      <c r="BH17" s="31" t="str">
        <f>IF(OR($B17="",$L17="",$AX17=""),"",IFERROR(BF17+BG17,""))</f>
        <v/>
      </c>
      <c r="BI17" s="32" t="str">
        <f>IF(OR($B17="",$L17="",$AX17=""),"",IFERROR(BH17-BE17,""))</f>
        <v/>
      </c>
      <c r="BJ17" s="33" t="str">
        <f>IF(OR($B17="",$L17="",$AX17=""),"",IFERROR(BH17/BE17,""))</f>
        <v/>
      </c>
      <c r="BK17" s="24" t="str">
        <f>IF(NOT(ISNUMBER(BJ17)),"",IF(BJ17&gt;=1,"Mencukupi / Adequate",IF(BJ17&gt;=0.75,"Hampir mencukupi / Nearly adequate","Tidak mencukupi / Inadequate")))</f>
        <v/>
      </c>
      <c r="BL17" s="31" t="str">
        <f>IF(OR($B17="",$L17="",$AX17=""),"",IFERROR(IF(BI17&gt;=0,0,-BI17/(12*IF($AZ17=0,BC17,((1+$AZ17)^BC17-1)/$AZ17))),""))</f>
        <v/>
      </c>
      <c r="BM17" s="34" t="str">
        <f>IFERROR(AVERAGE(Y17:AB17),"")</f>
        <v/>
      </c>
      <c r="BN17" s="34" t="str">
        <f>IFERROR(AVERAGE(AC17:AE17),"")</f>
        <v/>
      </c>
      <c r="BO17" s="34" t="str">
        <f>IFERROR(AVERAGE(AF17:AH17),"")</f>
        <v/>
      </c>
      <c r="BP17" s="34" t="str">
        <f>IFERROR(AVERAGE(AI17:AK17),"")</f>
        <v/>
      </c>
      <c r="BQ17" s="34" t="str">
        <f>IFERROR(AVERAGE(AL17:AN17),"")</f>
        <v/>
      </c>
      <c r="BR17" s="34" t="str">
        <f>IFERROR(AVERAGE(AO17:AQ17),"")</f>
        <v/>
      </c>
      <c r="BS17" s="34" t="str">
        <f>IFERROR(AVERAGE(AR17:AT17),"")</f>
        <v/>
      </c>
      <c r="BT17" s="34" t="str">
        <f>IFERROR(AVERAGE(AU17:AW17),"")</f>
        <v/>
      </c>
      <c r="BU17" s="34" t="str">
        <f>IFERROR(AVERAGE(Y17:AW17),"")</f>
        <v/>
      </c>
      <c r="BV17" s="24" t="str">
        <f>IF(BU17="","",IF(BU17&gt;=3.67,"Tinggi / High",IF(BU17&gt;=2.34,"Sederhana / Moderate","Rendah / Low")))</f>
        <v/>
      </c>
      <c r="BW17" s="30" t="str">
        <f>IF($B17="","",COUNTIF(Q17:X17,"Ya / Yes"))</f>
        <v/>
      </c>
    </row>
    <row r="18" spans="1:75" ht="15.75" customHeight="1" x14ac:dyDescent="0.2">
      <c r="A18" s="24" t="str">
        <f>IF($B18="","",ROW()-7)</f>
        <v/>
      </c>
      <c r="B18" s="25"/>
      <c r="C18" s="26"/>
      <c r="D18" s="25"/>
      <c r="E18" s="25"/>
      <c r="F18" s="25"/>
      <c r="G18" s="25"/>
      <c r="H18" s="25"/>
      <c r="I18" s="27"/>
      <c r="J18" s="25"/>
      <c r="K18" s="25"/>
      <c r="L18" s="27"/>
      <c r="M18" s="28"/>
      <c r="N18" s="28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8"/>
      <c r="AZ18" s="29"/>
      <c r="BA18" s="29"/>
      <c r="BB18" s="27"/>
      <c r="BC18" s="30" t="str">
        <f>IF(OR($B18="",$L18="",$AX18=""),"",MAX(0,$L18-$AX18))</f>
        <v/>
      </c>
      <c r="BD18" s="31" t="str">
        <f>IF(OR($B18="",$L18="",$AX18=""),"",IFERROR($M18*(1+$BA18)^BC18,""))</f>
        <v/>
      </c>
      <c r="BE18" s="31" t="str">
        <f>IF(OR($B18="",$L18="",$AX18=""),"",IFERROR(BD18*12*$BB18,""))</f>
        <v/>
      </c>
      <c r="BF18" s="31" t="str">
        <f>IF(OR($B18="",$L18="",$AX18=""),"",IFERROR($N18*(1+$AZ18)^BC18,""))</f>
        <v/>
      </c>
      <c r="BG18" s="31" t="str">
        <f>IF(OR($B18="",$L18="",$AX18=""),"",IFERROR($AY18*12*IF($AZ18=0,BC18,((1+$AZ18)^BC18-1)/$AZ18),""))</f>
        <v/>
      </c>
      <c r="BH18" s="31" t="str">
        <f>IF(OR($B18="",$L18="",$AX18=""),"",IFERROR(BF18+BG18,""))</f>
        <v/>
      </c>
      <c r="BI18" s="32" t="str">
        <f>IF(OR($B18="",$L18="",$AX18=""),"",IFERROR(BH18-BE18,""))</f>
        <v/>
      </c>
      <c r="BJ18" s="33" t="str">
        <f>IF(OR($B18="",$L18="",$AX18=""),"",IFERROR(BH18/BE18,""))</f>
        <v/>
      </c>
      <c r="BK18" s="24" t="str">
        <f>IF(NOT(ISNUMBER(BJ18)),"",IF(BJ18&gt;=1,"Mencukupi / Adequate",IF(BJ18&gt;=0.75,"Hampir mencukupi / Nearly adequate","Tidak mencukupi / Inadequate")))</f>
        <v/>
      </c>
      <c r="BL18" s="31" t="str">
        <f>IF(OR($B18="",$L18="",$AX18=""),"",IFERROR(IF(BI18&gt;=0,0,-BI18/(12*IF($AZ18=0,BC18,((1+$AZ18)^BC18-1)/$AZ18))),""))</f>
        <v/>
      </c>
      <c r="BM18" s="34" t="str">
        <f>IFERROR(AVERAGE(Y18:AB18),"")</f>
        <v/>
      </c>
      <c r="BN18" s="34" t="str">
        <f>IFERROR(AVERAGE(AC18:AE18),"")</f>
        <v/>
      </c>
      <c r="BO18" s="34" t="str">
        <f>IFERROR(AVERAGE(AF18:AH18),"")</f>
        <v/>
      </c>
      <c r="BP18" s="34" t="str">
        <f>IFERROR(AVERAGE(AI18:AK18),"")</f>
        <v/>
      </c>
      <c r="BQ18" s="34" t="str">
        <f>IFERROR(AVERAGE(AL18:AN18),"")</f>
        <v/>
      </c>
      <c r="BR18" s="34" t="str">
        <f>IFERROR(AVERAGE(AO18:AQ18),"")</f>
        <v/>
      </c>
      <c r="BS18" s="34" t="str">
        <f>IFERROR(AVERAGE(AR18:AT18),"")</f>
        <v/>
      </c>
      <c r="BT18" s="34" t="str">
        <f>IFERROR(AVERAGE(AU18:AW18),"")</f>
        <v/>
      </c>
      <c r="BU18" s="34" t="str">
        <f>IFERROR(AVERAGE(Y18:AW18),"")</f>
        <v/>
      </c>
      <c r="BV18" s="24" t="str">
        <f>IF(BU18="","",IF(BU18&gt;=3.67,"Tinggi / High",IF(BU18&gt;=2.34,"Sederhana / Moderate","Rendah / Low")))</f>
        <v/>
      </c>
      <c r="BW18" s="30" t="str">
        <f>IF($B18="","",COUNTIF(Q18:X18,"Ya / Yes"))</f>
        <v/>
      </c>
    </row>
    <row r="19" spans="1:75" ht="15.75" customHeight="1" x14ac:dyDescent="0.2">
      <c r="A19" s="24" t="str">
        <f>IF($B19="","",ROW()-7)</f>
        <v/>
      </c>
      <c r="B19" s="25"/>
      <c r="C19" s="26"/>
      <c r="D19" s="25"/>
      <c r="E19" s="25"/>
      <c r="F19" s="25"/>
      <c r="G19" s="25"/>
      <c r="H19" s="25"/>
      <c r="I19" s="27"/>
      <c r="J19" s="25"/>
      <c r="K19" s="25"/>
      <c r="L19" s="27"/>
      <c r="M19" s="28"/>
      <c r="N19" s="28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8"/>
      <c r="AZ19" s="29"/>
      <c r="BA19" s="29"/>
      <c r="BB19" s="27"/>
      <c r="BC19" s="30" t="str">
        <f>IF(OR($B19="",$L19="",$AX19=""),"",MAX(0,$L19-$AX19))</f>
        <v/>
      </c>
      <c r="BD19" s="31" t="str">
        <f>IF(OR($B19="",$L19="",$AX19=""),"",IFERROR($M19*(1+$BA19)^BC19,""))</f>
        <v/>
      </c>
      <c r="BE19" s="31" t="str">
        <f>IF(OR($B19="",$L19="",$AX19=""),"",IFERROR(BD19*12*$BB19,""))</f>
        <v/>
      </c>
      <c r="BF19" s="31" t="str">
        <f>IF(OR($B19="",$L19="",$AX19=""),"",IFERROR($N19*(1+$AZ19)^BC19,""))</f>
        <v/>
      </c>
      <c r="BG19" s="31" t="str">
        <f>IF(OR($B19="",$L19="",$AX19=""),"",IFERROR($AY19*12*IF($AZ19=0,BC19,((1+$AZ19)^BC19-1)/$AZ19),""))</f>
        <v/>
      </c>
      <c r="BH19" s="31" t="str">
        <f>IF(OR($B19="",$L19="",$AX19=""),"",IFERROR(BF19+BG19,""))</f>
        <v/>
      </c>
      <c r="BI19" s="32" t="str">
        <f>IF(OR($B19="",$L19="",$AX19=""),"",IFERROR(BH19-BE19,""))</f>
        <v/>
      </c>
      <c r="BJ19" s="33" t="str">
        <f>IF(OR($B19="",$L19="",$AX19=""),"",IFERROR(BH19/BE19,""))</f>
        <v/>
      </c>
      <c r="BK19" s="24" t="str">
        <f>IF(NOT(ISNUMBER(BJ19)),"",IF(BJ19&gt;=1,"Mencukupi / Adequate",IF(BJ19&gt;=0.75,"Hampir mencukupi / Nearly adequate","Tidak mencukupi / Inadequate")))</f>
        <v/>
      </c>
      <c r="BL19" s="31" t="str">
        <f>IF(OR($B19="",$L19="",$AX19=""),"",IFERROR(IF(BI19&gt;=0,0,-BI19/(12*IF($AZ19=0,BC19,((1+$AZ19)^BC19-1)/$AZ19))),""))</f>
        <v/>
      </c>
      <c r="BM19" s="34" t="str">
        <f>IFERROR(AVERAGE(Y19:AB19),"")</f>
        <v/>
      </c>
      <c r="BN19" s="34" t="str">
        <f>IFERROR(AVERAGE(AC19:AE19),"")</f>
        <v/>
      </c>
      <c r="BO19" s="34" t="str">
        <f>IFERROR(AVERAGE(AF19:AH19),"")</f>
        <v/>
      </c>
      <c r="BP19" s="34" t="str">
        <f>IFERROR(AVERAGE(AI19:AK19),"")</f>
        <v/>
      </c>
      <c r="BQ19" s="34" t="str">
        <f>IFERROR(AVERAGE(AL19:AN19),"")</f>
        <v/>
      </c>
      <c r="BR19" s="34" t="str">
        <f>IFERROR(AVERAGE(AO19:AQ19),"")</f>
        <v/>
      </c>
      <c r="BS19" s="34" t="str">
        <f>IFERROR(AVERAGE(AR19:AT19),"")</f>
        <v/>
      </c>
      <c r="BT19" s="34" t="str">
        <f>IFERROR(AVERAGE(AU19:AW19),"")</f>
        <v/>
      </c>
      <c r="BU19" s="34" t="str">
        <f>IFERROR(AVERAGE(Y19:AW19),"")</f>
        <v/>
      </c>
      <c r="BV19" s="24" t="str">
        <f>IF(BU19="","",IF(BU19&gt;=3.67,"Tinggi / High",IF(BU19&gt;=2.34,"Sederhana / Moderate","Rendah / Low")))</f>
        <v/>
      </c>
      <c r="BW19" s="30" t="str">
        <f>IF($B19="","",COUNTIF(Q19:X19,"Ya / Yes"))</f>
        <v/>
      </c>
    </row>
    <row r="20" spans="1:75" ht="15.75" customHeight="1" x14ac:dyDescent="0.2">
      <c r="A20" s="24" t="str">
        <f>IF($B20="","",ROW()-7)</f>
        <v/>
      </c>
      <c r="B20" s="25"/>
      <c r="C20" s="26"/>
      <c r="D20" s="25"/>
      <c r="E20" s="25"/>
      <c r="F20" s="25"/>
      <c r="G20" s="25"/>
      <c r="H20" s="25"/>
      <c r="I20" s="27"/>
      <c r="J20" s="25"/>
      <c r="K20" s="25"/>
      <c r="L20" s="27"/>
      <c r="M20" s="28"/>
      <c r="N20" s="28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8"/>
      <c r="AZ20" s="29"/>
      <c r="BA20" s="29"/>
      <c r="BB20" s="27"/>
      <c r="BC20" s="30" t="str">
        <f>IF(OR($B20="",$L20="",$AX20=""),"",MAX(0,$L20-$AX20))</f>
        <v/>
      </c>
      <c r="BD20" s="31" t="str">
        <f>IF(OR($B20="",$L20="",$AX20=""),"",IFERROR($M20*(1+$BA20)^BC20,""))</f>
        <v/>
      </c>
      <c r="BE20" s="31" t="str">
        <f>IF(OR($B20="",$L20="",$AX20=""),"",IFERROR(BD20*12*$BB20,""))</f>
        <v/>
      </c>
      <c r="BF20" s="31" t="str">
        <f>IF(OR($B20="",$L20="",$AX20=""),"",IFERROR($N20*(1+$AZ20)^BC20,""))</f>
        <v/>
      </c>
      <c r="BG20" s="31" t="str">
        <f>IF(OR($B20="",$L20="",$AX20=""),"",IFERROR($AY20*12*IF($AZ20=0,BC20,((1+$AZ20)^BC20-1)/$AZ20),""))</f>
        <v/>
      </c>
      <c r="BH20" s="31" t="str">
        <f>IF(OR($B20="",$L20="",$AX20=""),"",IFERROR(BF20+BG20,""))</f>
        <v/>
      </c>
      <c r="BI20" s="32" t="str">
        <f>IF(OR($B20="",$L20="",$AX20=""),"",IFERROR(BH20-BE20,""))</f>
        <v/>
      </c>
      <c r="BJ20" s="33" t="str">
        <f>IF(OR($B20="",$L20="",$AX20=""),"",IFERROR(BH20/BE20,""))</f>
        <v/>
      </c>
      <c r="BK20" s="24" t="str">
        <f>IF(NOT(ISNUMBER(BJ20)),"",IF(BJ20&gt;=1,"Mencukupi / Adequate",IF(BJ20&gt;=0.75,"Hampir mencukupi / Nearly adequate","Tidak mencukupi / Inadequate")))</f>
        <v/>
      </c>
      <c r="BL20" s="31" t="str">
        <f>IF(OR($B20="",$L20="",$AX20=""),"",IFERROR(IF(BI20&gt;=0,0,-BI20/(12*IF($AZ20=0,BC20,((1+$AZ20)^BC20-1)/$AZ20))),""))</f>
        <v/>
      </c>
      <c r="BM20" s="34" t="str">
        <f>IFERROR(AVERAGE(Y20:AB20),"")</f>
        <v/>
      </c>
      <c r="BN20" s="34" t="str">
        <f>IFERROR(AVERAGE(AC20:AE20),"")</f>
        <v/>
      </c>
      <c r="BO20" s="34" t="str">
        <f>IFERROR(AVERAGE(AF20:AH20),"")</f>
        <v/>
      </c>
      <c r="BP20" s="34" t="str">
        <f>IFERROR(AVERAGE(AI20:AK20),"")</f>
        <v/>
      </c>
      <c r="BQ20" s="34" t="str">
        <f>IFERROR(AVERAGE(AL20:AN20),"")</f>
        <v/>
      </c>
      <c r="BR20" s="34" t="str">
        <f>IFERROR(AVERAGE(AO20:AQ20),"")</f>
        <v/>
      </c>
      <c r="BS20" s="34" t="str">
        <f>IFERROR(AVERAGE(AR20:AT20),"")</f>
        <v/>
      </c>
      <c r="BT20" s="34" t="str">
        <f>IFERROR(AVERAGE(AU20:AW20),"")</f>
        <v/>
      </c>
      <c r="BU20" s="34" t="str">
        <f>IFERROR(AVERAGE(Y20:AW20),"")</f>
        <v/>
      </c>
      <c r="BV20" s="24" t="str">
        <f>IF(BU20="","",IF(BU20&gt;=3.67,"Tinggi / High",IF(BU20&gt;=2.34,"Sederhana / Moderate","Rendah / Low")))</f>
        <v/>
      </c>
      <c r="BW20" s="30" t="str">
        <f>IF($B20="","",COUNTIF(Q20:X20,"Ya / Yes"))</f>
        <v/>
      </c>
    </row>
    <row r="21" spans="1:75" ht="15.75" customHeight="1" x14ac:dyDescent="0.2">
      <c r="A21" s="24" t="str">
        <f>IF($B21="","",ROW()-7)</f>
        <v/>
      </c>
      <c r="B21" s="25"/>
      <c r="C21" s="26"/>
      <c r="D21" s="25"/>
      <c r="E21" s="25"/>
      <c r="F21" s="25"/>
      <c r="G21" s="25"/>
      <c r="H21" s="25"/>
      <c r="I21" s="27"/>
      <c r="J21" s="25"/>
      <c r="K21" s="25"/>
      <c r="L21" s="27"/>
      <c r="M21" s="28"/>
      <c r="N21" s="28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8"/>
      <c r="AZ21" s="29"/>
      <c r="BA21" s="29"/>
      <c r="BB21" s="27"/>
      <c r="BC21" s="30" t="str">
        <f>IF(OR($B21="",$L21="",$AX21=""),"",MAX(0,$L21-$AX21))</f>
        <v/>
      </c>
      <c r="BD21" s="31" t="str">
        <f>IF(OR($B21="",$L21="",$AX21=""),"",IFERROR($M21*(1+$BA21)^BC21,""))</f>
        <v/>
      </c>
      <c r="BE21" s="31" t="str">
        <f>IF(OR($B21="",$L21="",$AX21=""),"",IFERROR(BD21*12*$BB21,""))</f>
        <v/>
      </c>
      <c r="BF21" s="31" t="str">
        <f>IF(OR($B21="",$L21="",$AX21=""),"",IFERROR($N21*(1+$AZ21)^BC21,""))</f>
        <v/>
      </c>
      <c r="BG21" s="31" t="str">
        <f>IF(OR($B21="",$L21="",$AX21=""),"",IFERROR($AY21*12*IF($AZ21=0,BC21,((1+$AZ21)^BC21-1)/$AZ21),""))</f>
        <v/>
      </c>
      <c r="BH21" s="31" t="str">
        <f>IF(OR($B21="",$L21="",$AX21=""),"",IFERROR(BF21+BG21,""))</f>
        <v/>
      </c>
      <c r="BI21" s="32" t="str">
        <f>IF(OR($B21="",$L21="",$AX21=""),"",IFERROR(BH21-BE21,""))</f>
        <v/>
      </c>
      <c r="BJ21" s="33" t="str">
        <f>IF(OR($B21="",$L21="",$AX21=""),"",IFERROR(BH21/BE21,""))</f>
        <v/>
      </c>
      <c r="BK21" s="24" t="str">
        <f>IF(NOT(ISNUMBER(BJ21)),"",IF(BJ21&gt;=1,"Mencukupi / Adequate",IF(BJ21&gt;=0.75,"Hampir mencukupi / Nearly adequate","Tidak mencukupi / Inadequate")))</f>
        <v/>
      </c>
      <c r="BL21" s="31" t="str">
        <f>IF(OR($B21="",$L21="",$AX21=""),"",IFERROR(IF(BI21&gt;=0,0,-BI21/(12*IF($AZ21=0,BC21,((1+$AZ21)^BC21-1)/$AZ21))),""))</f>
        <v/>
      </c>
      <c r="BM21" s="34" t="str">
        <f>IFERROR(AVERAGE(Y21:AB21),"")</f>
        <v/>
      </c>
      <c r="BN21" s="34" t="str">
        <f>IFERROR(AVERAGE(AC21:AE21),"")</f>
        <v/>
      </c>
      <c r="BO21" s="34" t="str">
        <f>IFERROR(AVERAGE(AF21:AH21),"")</f>
        <v/>
      </c>
      <c r="BP21" s="34" t="str">
        <f>IFERROR(AVERAGE(AI21:AK21),"")</f>
        <v/>
      </c>
      <c r="BQ21" s="34" t="str">
        <f>IFERROR(AVERAGE(AL21:AN21),"")</f>
        <v/>
      </c>
      <c r="BR21" s="34" t="str">
        <f>IFERROR(AVERAGE(AO21:AQ21),"")</f>
        <v/>
      </c>
      <c r="BS21" s="34" t="str">
        <f>IFERROR(AVERAGE(AR21:AT21),"")</f>
        <v/>
      </c>
      <c r="BT21" s="34" t="str">
        <f>IFERROR(AVERAGE(AU21:AW21),"")</f>
        <v/>
      </c>
      <c r="BU21" s="34" t="str">
        <f>IFERROR(AVERAGE(Y21:AW21),"")</f>
        <v/>
      </c>
      <c r="BV21" s="24" t="str">
        <f>IF(BU21="","",IF(BU21&gt;=3.67,"Tinggi / High",IF(BU21&gt;=2.34,"Sederhana / Moderate","Rendah / Low")))</f>
        <v/>
      </c>
      <c r="BW21" s="30" t="str">
        <f>IF($B21="","",COUNTIF(Q21:X21,"Ya / Yes"))</f>
        <v/>
      </c>
    </row>
    <row r="22" spans="1:75" ht="15.75" customHeight="1" x14ac:dyDescent="0.2">
      <c r="A22" s="24" t="str">
        <f>IF($B22="","",ROW()-7)</f>
        <v/>
      </c>
      <c r="B22" s="25"/>
      <c r="C22" s="26"/>
      <c r="D22" s="25"/>
      <c r="E22" s="25"/>
      <c r="F22" s="25"/>
      <c r="G22" s="25"/>
      <c r="H22" s="25"/>
      <c r="I22" s="27"/>
      <c r="J22" s="25"/>
      <c r="K22" s="25"/>
      <c r="L22" s="27"/>
      <c r="M22" s="28"/>
      <c r="N22" s="28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8"/>
      <c r="AZ22" s="29"/>
      <c r="BA22" s="29"/>
      <c r="BB22" s="27"/>
      <c r="BC22" s="30" t="str">
        <f>IF(OR($B22="",$L22="",$AX22=""),"",MAX(0,$L22-$AX22))</f>
        <v/>
      </c>
      <c r="BD22" s="31" t="str">
        <f>IF(OR($B22="",$L22="",$AX22=""),"",IFERROR($M22*(1+$BA22)^BC22,""))</f>
        <v/>
      </c>
      <c r="BE22" s="31" t="str">
        <f>IF(OR($B22="",$L22="",$AX22=""),"",IFERROR(BD22*12*$BB22,""))</f>
        <v/>
      </c>
      <c r="BF22" s="31" t="str">
        <f>IF(OR($B22="",$L22="",$AX22=""),"",IFERROR($N22*(1+$AZ22)^BC22,""))</f>
        <v/>
      </c>
      <c r="BG22" s="31" t="str">
        <f>IF(OR($B22="",$L22="",$AX22=""),"",IFERROR($AY22*12*IF($AZ22=0,BC22,((1+$AZ22)^BC22-1)/$AZ22),""))</f>
        <v/>
      </c>
      <c r="BH22" s="31" t="str">
        <f>IF(OR($B22="",$L22="",$AX22=""),"",IFERROR(BF22+BG22,""))</f>
        <v/>
      </c>
      <c r="BI22" s="32" t="str">
        <f>IF(OR($B22="",$L22="",$AX22=""),"",IFERROR(BH22-BE22,""))</f>
        <v/>
      </c>
      <c r="BJ22" s="33" t="str">
        <f>IF(OR($B22="",$L22="",$AX22=""),"",IFERROR(BH22/BE22,""))</f>
        <v/>
      </c>
      <c r="BK22" s="24" t="str">
        <f>IF(NOT(ISNUMBER(BJ22)),"",IF(BJ22&gt;=1,"Mencukupi / Adequate",IF(BJ22&gt;=0.75,"Hampir mencukupi / Nearly adequate","Tidak mencukupi / Inadequate")))</f>
        <v/>
      </c>
      <c r="BL22" s="31" t="str">
        <f>IF(OR($B22="",$L22="",$AX22=""),"",IFERROR(IF(BI22&gt;=0,0,-BI22/(12*IF($AZ22=0,BC22,((1+$AZ22)^BC22-1)/$AZ22))),""))</f>
        <v/>
      </c>
      <c r="BM22" s="34" t="str">
        <f>IFERROR(AVERAGE(Y22:AB22),"")</f>
        <v/>
      </c>
      <c r="BN22" s="34" t="str">
        <f>IFERROR(AVERAGE(AC22:AE22),"")</f>
        <v/>
      </c>
      <c r="BO22" s="34" t="str">
        <f>IFERROR(AVERAGE(AF22:AH22),"")</f>
        <v/>
      </c>
      <c r="BP22" s="34" t="str">
        <f>IFERROR(AVERAGE(AI22:AK22),"")</f>
        <v/>
      </c>
      <c r="BQ22" s="34" t="str">
        <f>IFERROR(AVERAGE(AL22:AN22),"")</f>
        <v/>
      </c>
      <c r="BR22" s="34" t="str">
        <f>IFERROR(AVERAGE(AO22:AQ22),"")</f>
        <v/>
      </c>
      <c r="BS22" s="34" t="str">
        <f>IFERROR(AVERAGE(AR22:AT22),"")</f>
        <v/>
      </c>
      <c r="BT22" s="34" t="str">
        <f>IFERROR(AVERAGE(AU22:AW22),"")</f>
        <v/>
      </c>
      <c r="BU22" s="34" t="str">
        <f>IFERROR(AVERAGE(Y22:AW22),"")</f>
        <v/>
      </c>
      <c r="BV22" s="24" t="str">
        <f>IF(BU22="","",IF(BU22&gt;=3.67,"Tinggi / High",IF(BU22&gt;=2.34,"Sederhana / Moderate","Rendah / Low")))</f>
        <v/>
      </c>
      <c r="BW22" s="30" t="str">
        <f>IF($B22="","",COUNTIF(Q22:X22,"Ya / Yes"))</f>
        <v/>
      </c>
    </row>
    <row r="23" spans="1:75" ht="15.75" customHeight="1" x14ac:dyDescent="0.2">
      <c r="A23" s="24" t="str">
        <f>IF($B23="","",ROW()-7)</f>
        <v/>
      </c>
      <c r="B23" s="25"/>
      <c r="C23" s="26"/>
      <c r="D23" s="25"/>
      <c r="E23" s="25"/>
      <c r="F23" s="25"/>
      <c r="G23" s="25"/>
      <c r="H23" s="25"/>
      <c r="I23" s="27"/>
      <c r="J23" s="25"/>
      <c r="K23" s="25"/>
      <c r="L23" s="27"/>
      <c r="M23" s="28"/>
      <c r="N23" s="28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8"/>
      <c r="AZ23" s="29"/>
      <c r="BA23" s="29"/>
      <c r="BB23" s="27"/>
      <c r="BC23" s="30" t="str">
        <f>IF(OR($B23="",$L23="",$AX23=""),"",MAX(0,$L23-$AX23))</f>
        <v/>
      </c>
      <c r="BD23" s="31" t="str">
        <f>IF(OR($B23="",$L23="",$AX23=""),"",IFERROR($M23*(1+$BA23)^BC23,""))</f>
        <v/>
      </c>
      <c r="BE23" s="31" t="str">
        <f>IF(OR($B23="",$L23="",$AX23=""),"",IFERROR(BD23*12*$BB23,""))</f>
        <v/>
      </c>
      <c r="BF23" s="31" t="str">
        <f>IF(OR($B23="",$L23="",$AX23=""),"",IFERROR($N23*(1+$AZ23)^BC23,""))</f>
        <v/>
      </c>
      <c r="BG23" s="31" t="str">
        <f>IF(OR($B23="",$L23="",$AX23=""),"",IFERROR($AY23*12*IF($AZ23=0,BC23,((1+$AZ23)^BC23-1)/$AZ23),""))</f>
        <v/>
      </c>
      <c r="BH23" s="31" t="str">
        <f>IF(OR($B23="",$L23="",$AX23=""),"",IFERROR(BF23+BG23,""))</f>
        <v/>
      </c>
      <c r="BI23" s="32" t="str">
        <f>IF(OR($B23="",$L23="",$AX23=""),"",IFERROR(BH23-BE23,""))</f>
        <v/>
      </c>
      <c r="BJ23" s="33" t="str">
        <f>IF(OR($B23="",$L23="",$AX23=""),"",IFERROR(BH23/BE23,""))</f>
        <v/>
      </c>
      <c r="BK23" s="24" t="str">
        <f>IF(NOT(ISNUMBER(BJ23)),"",IF(BJ23&gt;=1,"Mencukupi / Adequate",IF(BJ23&gt;=0.75,"Hampir mencukupi / Nearly adequate","Tidak mencukupi / Inadequate")))</f>
        <v/>
      </c>
      <c r="BL23" s="31" t="str">
        <f>IF(OR($B23="",$L23="",$AX23=""),"",IFERROR(IF(BI23&gt;=0,0,-BI23/(12*IF($AZ23=0,BC23,((1+$AZ23)^BC23-1)/$AZ23))),""))</f>
        <v/>
      </c>
      <c r="BM23" s="34" t="str">
        <f>IFERROR(AVERAGE(Y23:AB23),"")</f>
        <v/>
      </c>
      <c r="BN23" s="34" t="str">
        <f>IFERROR(AVERAGE(AC23:AE23),"")</f>
        <v/>
      </c>
      <c r="BO23" s="34" t="str">
        <f>IFERROR(AVERAGE(AF23:AH23),"")</f>
        <v/>
      </c>
      <c r="BP23" s="34" t="str">
        <f>IFERROR(AVERAGE(AI23:AK23),"")</f>
        <v/>
      </c>
      <c r="BQ23" s="34" t="str">
        <f>IFERROR(AVERAGE(AL23:AN23),"")</f>
        <v/>
      </c>
      <c r="BR23" s="34" t="str">
        <f>IFERROR(AVERAGE(AO23:AQ23),"")</f>
        <v/>
      </c>
      <c r="BS23" s="34" t="str">
        <f>IFERROR(AVERAGE(AR23:AT23),"")</f>
        <v/>
      </c>
      <c r="BT23" s="34" t="str">
        <f>IFERROR(AVERAGE(AU23:AW23),"")</f>
        <v/>
      </c>
      <c r="BU23" s="34" t="str">
        <f>IFERROR(AVERAGE(Y23:AW23),"")</f>
        <v/>
      </c>
      <c r="BV23" s="24" t="str">
        <f>IF(BU23="","",IF(BU23&gt;=3.67,"Tinggi / High",IF(BU23&gt;=2.34,"Sederhana / Moderate","Rendah / Low")))</f>
        <v/>
      </c>
      <c r="BW23" s="30" t="str">
        <f>IF($B23="","",COUNTIF(Q23:X23,"Ya / Yes"))</f>
        <v/>
      </c>
    </row>
    <row r="24" spans="1:75" ht="15.75" customHeight="1" x14ac:dyDescent="0.2">
      <c r="A24" s="24" t="str">
        <f>IF($B24="","",ROW()-7)</f>
        <v/>
      </c>
      <c r="B24" s="25"/>
      <c r="C24" s="26"/>
      <c r="D24" s="25"/>
      <c r="E24" s="25"/>
      <c r="F24" s="25"/>
      <c r="G24" s="25"/>
      <c r="H24" s="25"/>
      <c r="I24" s="27"/>
      <c r="J24" s="25"/>
      <c r="K24" s="25"/>
      <c r="L24" s="27"/>
      <c r="M24" s="28"/>
      <c r="N24" s="28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8"/>
      <c r="AZ24" s="29"/>
      <c r="BA24" s="29"/>
      <c r="BB24" s="27"/>
      <c r="BC24" s="30" t="str">
        <f>IF(OR($B24="",$L24="",$AX24=""),"",MAX(0,$L24-$AX24))</f>
        <v/>
      </c>
      <c r="BD24" s="31" t="str">
        <f>IF(OR($B24="",$L24="",$AX24=""),"",IFERROR($M24*(1+$BA24)^BC24,""))</f>
        <v/>
      </c>
      <c r="BE24" s="31" t="str">
        <f>IF(OR($B24="",$L24="",$AX24=""),"",IFERROR(BD24*12*$BB24,""))</f>
        <v/>
      </c>
      <c r="BF24" s="31" t="str">
        <f>IF(OR($B24="",$L24="",$AX24=""),"",IFERROR($N24*(1+$AZ24)^BC24,""))</f>
        <v/>
      </c>
      <c r="BG24" s="31" t="str">
        <f>IF(OR($B24="",$L24="",$AX24=""),"",IFERROR($AY24*12*IF($AZ24=0,BC24,((1+$AZ24)^BC24-1)/$AZ24),""))</f>
        <v/>
      </c>
      <c r="BH24" s="31" t="str">
        <f>IF(OR($B24="",$L24="",$AX24=""),"",IFERROR(BF24+BG24,""))</f>
        <v/>
      </c>
      <c r="BI24" s="32" t="str">
        <f>IF(OR($B24="",$L24="",$AX24=""),"",IFERROR(BH24-BE24,""))</f>
        <v/>
      </c>
      <c r="BJ24" s="33" t="str">
        <f>IF(OR($B24="",$L24="",$AX24=""),"",IFERROR(BH24/BE24,""))</f>
        <v/>
      </c>
      <c r="BK24" s="24" t="str">
        <f>IF(NOT(ISNUMBER(BJ24)),"",IF(BJ24&gt;=1,"Mencukupi / Adequate",IF(BJ24&gt;=0.75,"Hampir mencukupi / Nearly adequate","Tidak mencukupi / Inadequate")))</f>
        <v/>
      </c>
      <c r="BL24" s="31" t="str">
        <f>IF(OR($B24="",$L24="",$AX24=""),"",IFERROR(IF(BI24&gt;=0,0,-BI24/(12*IF($AZ24=0,BC24,((1+$AZ24)^BC24-1)/$AZ24))),""))</f>
        <v/>
      </c>
      <c r="BM24" s="34" t="str">
        <f>IFERROR(AVERAGE(Y24:AB24),"")</f>
        <v/>
      </c>
      <c r="BN24" s="34" t="str">
        <f>IFERROR(AVERAGE(AC24:AE24),"")</f>
        <v/>
      </c>
      <c r="BO24" s="34" t="str">
        <f>IFERROR(AVERAGE(AF24:AH24),"")</f>
        <v/>
      </c>
      <c r="BP24" s="34" t="str">
        <f>IFERROR(AVERAGE(AI24:AK24),"")</f>
        <v/>
      </c>
      <c r="BQ24" s="34" t="str">
        <f>IFERROR(AVERAGE(AL24:AN24),"")</f>
        <v/>
      </c>
      <c r="BR24" s="34" t="str">
        <f>IFERROR(AVERAGE(AO24:AQ24),"")</f>
        <v/>
      </c>
      <c r="BS24" s="34" t="str">
        <f>IFERROR(AVERAGE(AR24:AT24),"")</f>
        <v/>
      </c>
      <c r="BT24" s="34" t="str">
        <f>IFERROR(AVERAGE(AU24:AW24),"")</f>
        <v/>
      </c>
      <c r="BU24" s="34" t="str">
        <f>IFERROR(AVERAGE(Y24:AW24),"")</f>
        <v/>
      </c>
      <c r="BV24" s="24" t="str">
        <f>IF(BU24="","",IF(BU24&gt;=3.67,"Tinggi / High",IF(BU24&gt;=2.34,"Sederhana / Moderate","Rendah / Low")))</f>
        <v/>
      </c>
      <c r="BW24" s="30" t="str">
        <f>IF($B24="","",COUNTIF(Q24:X24,"Ya / Yes"))</f>
        <v/>
      </c>
    </row>
    <row r="25" spans="1:75" ht="15.75" customHeight="1" x14ac:dyDescent="0.2">
      <c r="A25" s="24" t="str">
        <f>IF($B25="","",ROW()-7)</f>
        <v/>
      </c>
      <c r="B25" s="25"/>
      <c r="C25" s="26"/>
      <c r="D25" s="25"/>
      <c r="E25" s="25"/>
      <c r="F25" s="25"/>
      <c r="G25" s="25"/>
      <c r="H25" s="25"/>
      <c r="I25" s="27"/>
      <c r="J25" s="25"/>
      <c r="K25" s="25"/>
      <c r="L25" s="27"/>
      <c r="M25" s="28"/>
      <c r="N25" s="28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8"/>
      <c r="AZ25" s="29"/>
      <c r="BA25" s="29"/>
      <c r="BB25" s="27"/>
      <c r="BC25" s="30" t="str">
        <f>IF(OR($B25="",$L25="",$AX25=""),"",MAX(0,$L25-$AX25))</f>
        <v/>
      </c>
      <c r="BD25" s="31" t="str">
        <f>IF(OR($B25="",$L25="",$AX25=""),"",IFERROR($M25*(1+$BA25)^BC25,""))</f>
        <v/>
      </c>
      <c r="BE25" s="31" t="str">
        <f>IF(OR($B25="",$L25="",$AX25=""),"",IFERROR(BD25*12*$BB25,""))</f>
        <v/>
      </c>
      <c r="BF25" s="31" t="str">
        <f>IF(OR($B25="",$L25="",$AX25=""),"",IFERROR($N25*(1+$AZ25)^BC25,""))</f>
        <v/>
      </c>
      <c r="BG25" s="31" t="str">
        <f>IF(OR($B25="",$L25="",$AX25=""),"",IFERROR($AY25*12*IF($AZ25=0,BC25,((1+$AZ25)^BC25-1)/$AZ25),""))</f>
        <v/>
      </c>
      <c r="BH25" s="31" t="str">
        <f>IF(OR($B25="",$L25="",$AX25=""),"",IFERROR(BF25+BG25,""))</f>
        <v/>
      </c>
      <c r="BI25" s="32" t="str">
        <f>IF(OR($B25="",$L25="",$AX25=""),"",IFERROR(BH25-BE25,""))</f>
        <v/>
      </c>
      <c r="BJ25" s="33" t="str">
        <f>IF(OR($B25="",$L25="",$AX25=""),"",IFERROR(BH25/BE25,""))</f>
        <v/>
      </c>
      <c r="BK25" s="24" t="str">
        <f>IF(NOT(ISNUMBER(BJ25)),"",IF(BJ25&gt;=1,"Mencukupi / Adequate",IF(BJ25&gt;=0.75,"Hampir mencukupi / Nearly adequate","Tidak mencukupi / Inadequate")))</f>
        <v/>
      </c>
      <c r="BL25" s="31" t="str">
        <f>IF(OR($B25="",$L25="",$AX25=""),"",IFERROR(IF(BI25&gt;=0,0,-BI25/(12*IF($AZ25=0,BC25,((1+$AZ25)^BC25-1)/$AZ25))),""))</f>
        <v/>
      </c>
      <c r="BM25" s="34" t="str">
        <f>IFERROR(AVERAGE(Y25:AB25),"")</f>
        <v/>
      </c>
      <c r="BN25" s="34" t="str">
        <f>IFERROR(AVERAGE(AC25:AE25),"")</f>
        <v/>
      </c>
      <c r="BO25" s="34" t="str">
        <f>IFERROR(AVERAGE(AF25:AH25),"")</f>
        <v/>
      </c>
      <c r="BP25" s="34" t="str">
        <f>IFERROR(AVERAGE(AI25:AK25),"")</f>
        <v/>
      </c>
      <c r="BQ25" s="34" t="str">
        <f>IFERROR(AVERAGE(AL25:AN25),"")</f>
        <v/>
      </c>
      <c r="BR25" s="34" t="str">
        <f>IFERROR(AVERAGE(AO25:AQ25),"")</f>
        <v/>
      </c>
      <c r="BS25" s="34" t="str">
        <f>IFERROR(AVERAGE(AR25:AT25),"")</f>
        <v/>
      </c>
      <c r="BT25" s="34" t="str">
        <f>IFERROR(AVERAGE(AU25:AW25),"")</f>
        <v/>
      </c>
      <c r="BU25" s="34" t="str">
        <f>IFERROR(AVERAGE(Y25:AW25),"")</f>
        <v/>
      </c>
      <c r="BV25" s="24" t="str">
        <f>IF(BU25="","",IF(BU25&gt;=3.67,"Tinggi / High",IF(BU25&gt;=2.34,"Sederhana / Moderate","Rendah / Low")))</f>
        <v/>
      </c>
      <c r="BW25" s="30" t="str">
        <f>IF($B25="","",COUNTIF(Q25:X25,"Ya / Yes"))</f>
        <v/>
      </c>
    </row>
    <row r="26" spans="1:75" ht="15.75" customHeight="1" x14ac:dyDescent="0.2">
      <c r="A26" s="24" t="str">
        <f>IF($B26="","",ROW()-7)</f>
        <v/>
      </c>
      <c r="B26" s="25"/>
      <c r="C26" s="26"/>
      <c r="D26" s="25"/>
      <c r="E26" s="25"/>
      <c r="F26" s="25"/>
      <c r="G26" s="25"/>
      <c r="H26" s="25"/>
      <c r="I26" s="27"/>
      <c r="J26" s="25"/>
      <c r="K26" s="25"/>
      <c r="L26" s="27"/>
      <c r="M26" s="28"/>
      <c r="N26" s="28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8"/>
      <c r="AZ26" s="29"/>
      <c r="BA26" s="29"/>
      <c r="BB26" s="27"/>
      <c r="BC26" s="30" t="str">
        <f>IF(OR($B26="",$L26="",$AX26=""),"",MAX(0,$L26-$AX26))</f>
        <v/>
      </c>
      <c r="BD26" s="31" t="str">
        <f>IF(OR($B26="",$L26="",$AX26=""),"",IFERROR($M26*(1+$BA26)^BC26,""))</f>
        <v/>
      </c>
      <c r="BE26" s="31" t="str">
        <f>IF(OR($B26="",$L26="",$AX26=""),"",IFERROR(BD26*12*$BB26,""))</f>
        <v/>
      </c>
      <c r="BF26" s="31" t="str">
        <f>IF(OR($B26="",$L26="",$AX26=""),"",IFERROR($N26*(1+$AZ26)^BC26,""))</f>
        <v/>
      </c>
      <c r="BG26" s="31" t="str">
        <f>IF(OR($B26="",$L26="",$AX26=""),"",IFERROR($AY26*12*IF($AZ26=0,BC26,((1+$AZ26)^BC26-1)/$AZ26),""))</f>
        <v/>
      </c>
      <c r="BH26" s="31" t="str">
        <f>IF(OR($B26="",$L26="",$AX26=""),"",IFERROR(BF26+BG26,""))</f>
        <v/>
      </c>
      <c r="BI26" s="32" t="str">
        <f>IF(OR($B26="",$L26="",$AX26=""),"",IFERROR(BH26-BE26,""))</f>
        <v/>
      </c>
      <c r="BJ26" s="33" t="str">
        <f>IF(OR($B26="",$L26="",$AX26=""),"",IFERROR(BH26/BE26,""))</f>
        <v/>
      </c>
      <c r="BK26" s="24" t="str">
        <f>IF(NOT(ISNUMBER(BJ26)),"",IF(BJ26&gt;=1,"Mencukupi / Adequate",IF(BJ26&gt;=0.75,"Hampir mencukupi / Nearly adequate","Tidak mencukupi / Inadequate")))</f>
        <v/>
      </c>
      <c r="BL26" s="31" t="str">
        <f>IF(OR($B26="",$L26="",$AX26=""),"",IFERROR(IF(BI26&gt;=0,0,-BI26/(12*IF($AZ26=0,BC26,((1+$AZ26)^BC26-1)/$AZ26))),""))</f>
        <v/>
      </c>
      <c r="BM26" s="34" t="str">
        <f>IFERROR(AVERAGE(Y26:AB26),"")</f>
        <v/>
      </c>
      <c r="BN26" s="34" t="str">
        <f>IFERROR(AVERAGE(AC26:AE26),"")</f>
        <v/>
      </c>
      <c r="BO26" s="34" t="str">
        <f>IFERROR(AVERAGE(AF26:AH26),"")</f>
        <v/>
      </c>
      <c r="BP26" s="34" t="str">
        <f>IFERROR(AVERAGE(AI26:AK26),"")</f>
        <v/>
      </c>
      <c r="BQ26" s="34" t="str">
        <f>IFERROR(AVERAGE(AL26:AN26),"")</f>
        <v/>
      </c>
      <c r="BR26" s="34" t="str">
        <f>IFERROR(AVERAGE(AO26:AQ26),"")</f>
        <v/>
      </c>
      <c r="BS26" s="34" t="str">
        <f>IFERROR(AVERAGE(AR26:AT26),"")</f>
        <v/>
      </c>
      <c r="BT26" s="34" t="str">
        <f>IFERROR(AVERAGE(AU26:AW26),"")</f>
        <v/>
      </c>
      <c r="BU26" s="34" t="str">
        <f>IFERROR(AVERAGE(Y26:AW26),"")</f>
        <v/>
      </c>
      <c r="BV26" s="24" t="str">
        <f>IF(BU26="","",IF(BU26&gt;=3.67,"Tinggi / High",IF(BU26&gt;=2.34,"Sederhana / Moderate","Rendah / Low")))</f>
        <v/>
      </c>
      <c r="BW26" s="30" t="str">
        <f>IF($B26="","",COUNTIF(Q26:X26,"Ya / Yes"))</f>
        <v/>
      </c>
    </row>
    <row r="27" spans="1:75" ht="15.75" customHeight="1" x14ac:dyDescent="0.2">
      <c r="A27" s="24" t="str">
        <f>IF($B27="","",ROW()-7)</f>
        <v/>
      </c>
      <c r="B27" s="25"/>
      <c r="C27" s="26"/>
      <c r="D27" s="25"/>
      <c r="E27" s="25"/>
      <c r="F27" s="25"/>
      <c r="G27" s="25"/>
      <c r="H27" s="25"/>
      <c r="I27" s="27"/>
      <c r="J27" s="25"/>
      <c r="K27" s="25"/>
      <c r="L27" s="27"/>
      <c r="M27" s="28"/>
      <c r="N27" s="28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8"/>
      <c r="AZ27" s="29"/>
      <c r="BA27" s="29"/>
      <c r="BB27" s="27"/>
      <c r="BC27" s="30" t="str">
        <f>IF(OR($B27="",$L27="",$AX27=""),"",MAX(0,$L27-$AX27))</f>
        <v/>
      </c>
      <c r="BD27" s="31" t="str">
        <f>IF(OR($B27="",$L27="",$AX27=""),"",IFERROR($M27*(1+$BA27)^BC27,""))</f>
        <v/>
      </c>
      <c r="BE27" s="31" t="str">
        <f>IF(OR($B27="",$L27="",$AX27=""),"",IFERROR(BD27*12*$BB27,""))</f>
        <v/>
      </c>
      <c r="BF27" s="31" t="str">
        <f>IF(OR($B27="",$L27="",$AX27=""),"",IFERROR($N27*(1+$AZ27)^BC27,""))</f>
        <v/>
      </c>
      <c r="BG27" s="31" t="str">
        <f>IF(OR($B27="",$L27="",$AX27=""),"",IFERROR($AY27*12*IF($AZ27=0,BC27,((1+$AZ27)^BC27-1)/$AZ27),""))</f>
        <v/>
      </c>
      <c r="BH27" s="31" t="str">
        <f>IF(OR($B27="",$L27="",$AX27=""),"",IFERROR(BF27+BG27,""))</f>
        <v/>
      </c>
      <c r="BI27" s="32" t="str">
        <f>IF(OR($B27="",$L27="",$AX27=""),"",IFERROR(BH27-BE27,""))</f>
        <v/>
      </c>
      <c r="BJ27" s="33" t="str">
        <f>IF(OR($B27="",$L27="",$AX27=""),"",IFERROR(BH27/BE27,""))</f>
        <v/>
      </c>
      <c r="BK27" s="24" t="str">
        <f>IF(NOT(ISNUMBER(BJ27)),"",IF(BJ27&gt;=1,"Mencukupi / Adequate",IF(BJ27&gt;=0.75,"Hampir mencukupi / Nearly adequate","Tidak mencukupi / Inadequate")))</f>
        <v/>
      </c>
      <c r="BL27" s="31" t="str">
        <f>IF(OR($B27="",$L27="",$AX27=""),"",IFERROR(IF(BI27&gt;=0,0,-BI27/(12*IF($AZ27=0,BC27,((1+$AZ27)^BC27-1)/$AZ27))),""))</f>
        <v/>
      </c>
      <c r="BM27" s="34" t="str">
        <f>IFERROR(AVERAGE(Y27:AB27),"")</f>
        <v/>
      </c>
      <c r="BN27" s="34" t="str">
        <f>IFERROR(AVERAGE(AC27:AE27),"")</f>
        <v/>
      </c>
      <c r="BO27" s="34" t="str">
        <f>IFERROR(AVERAGE(AF27:AH27),"")</f>
        <v/>
      </c>
      <c r="BP27" s="34" t="str">
        <f>IFERROR(AVERAGE(AI27:AK27),"")</f>
        <v/>
      </c>
      <c r="BQ27" s="34" t="str">
        <f>IFERROR(AVERAGE(AL27:AN27),"")</f>
        <v/>
      </c>
      <c r="BR27" s="34" t="str">
        <f>IFERROR(AVERAGE(AO27:AQ27),"")</f>
        <v/>
      </c>
      <c r="BS27" s="34" t="str">
        <f>IFERROR(AVERAGE(AR27:AT27),"")</f>
        <v/>
      </c>
      <c r="BT27" s="34" t="str">
        <f>IFERROR(AVERAGE(AU27:AW27),"")</f>
        <v/>
      </c>
      <c r="BU27" s="34" t="str">
        <f>IFERROR(AVERAGE(Y27:AW27),"")</f>
        <v/>
      </c>
      <c r="BV27" s="24" t="str">
        <f>IF(BU27="","",IF(BU27&gt;=3.67,"Tinggi / High",IF(BU27&gt;=2.34,"Sederhana / Moderate","Rendah / Low")))</f>
        <v/>
      </c>
      <c r="BW27" s="30" t="str">
        <f>IF($B27="","",COUNTIF(Q27:X27,"Ya / Yes"))</f>
        <v/>
      </c>
    </row>
    <row r="28" spans="1:75" ht="15.75" customHeight="1" x14ac:dyDescent="0.2">
      <c r="A28" s="24" t="str">
        <f>IF($B28="","",ROW()-7)</f>
        <v/>
      </c>
      <c r="B28" s="25"/>
      <c r="C28" s="26"/>
      <c r="D28" s="25"/>
      <c r="E28" s="25"/>
      <c r="F28" s="25"/>
      <c r="G28" s="25"/>
      <c r="H28" s="25"/>
      <c r="I28" s="27"/>
      <c r="J28" s="25"/>
      <c r="K28" s="25"/>
      <c r="L28" s="27"/>
      <c r="M28" s="28"/>
      <c r="N28" s="28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8"/>
      <c r="AZ28" s="29"/>
      <c r="BA28" s="29"/>
      <c r="BB28" s="27"/>
      <c r="BC28" s="30" t="str">
        <f>IF(OR($B28="",$L28="",$AX28=""),"",MAX(0,$L28-$AX28))</f>
        <v/>
      </c>
      <c r="BD28" s="31" t="str">
        <f>IF(OR($B28="",$L28="",$AX28=""),"",IFERROR($M28*(1+$BA28)^BC28,""))</f>
        <v/>
      </c>
      <c r="BE28" s="31" t="str">
        <f>IF(OR($B28="",$L28="",$AX28=""),"",IFERROR(BD28*12*$BB28,""))</f>
        <v/>
      </c>
      <c r="BF28" s="31" t="str">
        <f>IF(OR($B28="",$L28="",$AX28=""),"",IFERROR($N28*(1+$AZ28)^BC28,""))</f>
        <v/>
      </c>
      <c r="BG28" s="31" t="str">
        <f>IF(OR($B28="",$L28="",$AX28=""),"",IFERROR($AY28*12*IF($AZ28=0,BC28,((1+$AZ28)^BC28-1)/$AZ28),""))</f>
        <v/>
      </c>
      <c r="BH28" s="31" t="str">
        <f>IF(OR($B28="",$L28="",$AX28=""),"",IFERROR(BF28+BG28,""))</f>
        <v/>
      </c>
      <c r="BI28" s="32" t="str">
        <f>IF(OR($B28="",$L28="",$AX28=""),"",IFERROR(BH28-BE28,""))</f>
        <v/>
      </c>
      <c r="BJ28" s="33" t="str">
        <f>IF(OR($B28="",$L28="",$AX28=""),"",IFERROR(BH28/BE28,""))</f>
        <v/>
      </c>
      <c r="BK28" s="24" t="str">
        <f>IF(NOT(ISNUMBER(BJ28)),"",IF(BJ28&gt;=1,"Mencukupi / Adequate",IF(BJ28&gt;=0.75,"Hampir mencukupi / Nearly adequate","Tidak mencukupi / Inadequate")))</f>
        <v/>
      </c>
      <c r="BL28" s="31" t="str">
        <f>IF(OR($B28="",$L28="",$AX28=""),"",IFERROR(IF(BI28&gt;=0,0,-BI28/(12*IF($AZ28=0,BC28,((1+$AZ28)^BC28-1)/$AZ28))),""))</f>
        <v/>
      </c>
      <c r="BM28" s="34" t="str">
        <f>IFERROR(AVERAGE(Y28:AB28),"")</f>
        <v/>
      </c>
      <c r="BN28" s="34" t="str">
        <f>IFERROR(AVERAGE(AC28:AE28),"")</f>
        <v/>
      </c>
      <c r="BO28" s="34" t="str">
        <f>IFERROR(AVERAGE(AF28:AH28),"")</f>
        <v/>
      </c>
      <c r="BP28" s="34" t="str">
        <f>IFERROR(AVERAGE(AI28:AK28),"")</f>
        <v/>
      </c>
      <c r="BQ28" s="34" t="str">
        <f>IFERROR(AVERAGE(AL28:AN28),"")</f>
        <v/>
      </c>
      <c r="BR28" s="34" t="str">
        <f>IFERROR(AVERAGE(AO28:AQ28),"")</f>
        <v/>
      </c>
      <c r="BS28" s="34" t="str">
        <f>IFERROR(AVERAGE(AR28:AT28),"")</f>
        <v/>
      </c>
      <c r="BT28" s="34" t="str">
        <f>IFERROR(AVERAGE(AU28:AW28),"")</f>
        <v/>
      </c>
      <c r="BU28" s="34" t="str">
        <f>IFERROR(AVERAGE(Y28:AW28),"")</f>
        <v/>
      </c>
      <c r="BV28" s="24" t="str">
        <f>IF(BU28="","",IF(BU28&gt;=3.67,"Tinggi / High",IF(BU28&gt;=2.34,"Sederhana / Moderate","Rendah / Low")))</f>
        <v/>
      </c>
      <c r="BW28" s="30" t="str">
        <f>IF($B28="","",COUNTIF(Q28:X28,"Ya / Yes"))</f>
        <v/>
      </c>
    </row>
    <row r="29" spans="1:75" ht="15.75" customHeight="1" x14ac:dyDescent="0.2">
      <c r="A29" s="24" t="str">
        <f>IF($B29="","",ROW()-7)</f>
        <v/>
      </c>
      <c r="B29" s="25"/>
      <c r="C29" s="26"/>
      <c r="D29" s="25"/>
      <c r="E29" s="25"/>
      <c r="F29" s="25"/>
      <c r="G29" s="25"/>
      <c r="H29" s="25"/>
      <c r="I29" s="27"/>
      <c r="J29" s="25"/>
      <c r="K29" s="25"/>
      <c r="L29" s="27"/>
      <c r="M29" s="28"/>
      <c r="N29" s="28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8"/>
      <c r="AZ29" s="29"/>
      <c r="BA29" s="29"/>
      <c r="BB29" s="27"/>
      <c r="BC29" s="30" t="str">
        <f>IF(OR($B29="",$L29="",$AX29=""),"",MAX(0,$L29-$AX29))</f>
        <v/>
      </c>
      <c r="BD29" s="31" t="str">
        <f>IF(OR($B29="",$L29="",$AX29=""),"",IFERROR($M29*(1+$BA29)^BC29,""))</f>
        <v/>
      </c>
      <c r="BE29" s="31" t="str">
        <f>IF(OR($B29="",$L29="",$AX29=""),"",IFERROR(BD29*12*$BB29,""))</f>
        <v/>
      </c>
      <c r="BF29" s="31" t="str">
        <f>IF(OR($B29="",$L29="",$AX29=""),"",IFERROR($N29*(1+$AZ29)^BC29,""))</f>
        <v/>
      </c>
      <c r="BG29" s="31" t="str">
        <f>IF(OR($B29="",$L29="",$AX29=""),"",IFERROR($AY29*12*IF($AZ29=0,BC29,((1+$AZ29)^BC29-1)/$AZ29),""))</f>
        <v/>
      </c>
      <c r="BH29" s="31" t="str">
        <f>IF(OR($B29="",$L29="",$AX29=""),"",IFERROR(BF29+BG29,""))</f>
        <v/>
      </c>
      <c r="BI29" s="32" t="str">
        <f>IF(OR($B29="",$L29="",$AX29=""),"",IFERROR(BH29-BE29,""))</f>
        <v/>
      </c>
      <c r="BJ29" s="33" t="str">
        <f>IF(OR($B29="",$L29="",$AX29=""),"",IFERROR(BH29/BE29,""))</f>
        <v/>
      </c>
      <c r="BK29" s="24" t="str">
        <f>IF(NOT(ISNUMBER(BJ29)),"",IF(BJ29&gt;=1,"Mencukupi / Adequate",IF(BJ29&gt;=0.75,"Hampir mencukupi / Nearly adequate","Tidak mencukupi / Inadequate")))</f>
        <v/>
      </c>
      <c r="BL29" s="31" t="str">
        <f>IF(OR($B29="",$L29="",$AX29=""),"",IFERROR(IF(BI29&gt;=0,0,-BI29/(12*IF($AZ29=0,BC29,((1+$AZ29)^BC29-1)/$AZ29))),""))</f>
        <v/>
      </c>
      <c r="BM29" s="34" t="str">
        <f>IFERROR(AVERAGE(Y29:AB29),"")</f>
        <v/>
      </c>
      <c r="BN29" s="34" t="str">
        <f>IFERROR(AVERAGE(AC29:AE29),"")</f>
        <v/>
      </c>
      <c r="BO29" s="34" t="str">
        <f>IFERROR(AVERAGE(AF29:AH29),"")</f>
        <v/>
      </c>
      <c r="BP29" s="34" t="str">
        <f>IFERROR(AVERAGE(AI29:AK29),"")</f>
        <v/>
      </c>
      <c r="BQ29" s="34" t="str">
        <f>IFERROR(AVERAGE(AL29:AN29),"")</f>
        <v/>
      </c>
      <c r="BR29" s="34" t="str">
        <f>IFERROR(AVERAGE(AO29:AQ29),"")</f>
        <v/>
      </c>
      <c r="BS29" s="34" t="str">
        <f>IFERROR(AVERAGE(AR29:AT29),"")</f>
        <v/>
      </c>
      <c r="BT29" s="34" t="str">
        <f>IFERROR(AVERAGE(AU29:AW29),"")</f>
        <v/>
      </c>
      <c r="BU29" s="34" t="str">
        <f>IFERROR(AVERAGE(Y29:AW29),"")</f>
        <v/>
      </c>
      <c r="BV29" s="24" t="str">
        <f>IF(BU29="","",IF(BU29&gt;=3.67,"Tinggi / High",IF(BU29&gt;=2.34,"Sederhana / Moderate","Rendah / Low")))</f>
        <v/>
      </c>
      <c r="BW29" s="30" t="str">
        <f>IF($B29="","",COUNTIF(Q29:X29,"Ya / Yes"))</f>
        <v/>
      </c>
    </row>
    <row r="30" spans="1:75" ht="15.75" customHeight="1" x14ac:dyDescent="0.2">
      <c r="A30" s="24" t="str">
        <f>IF($B30="","",ROW()-7)</f>
        <v/>
      </c>
      <c r="B30" s="25"/>
      <c r="C30" s="26"/>
      <c r="D30" s="25"/>
      <c r="E30" s="25"/>
      <c r="F30" s="25"/>
      <c r="G30" s="25"/>
      <c r="H30" s="25"/>
      <c r="I30" s="27"/>
      <c r="J30" s="25"/>
      <c r="K30" s="25"/>
      <c r="L30" s="27"/>
      <c r="M30" s="28"/>
      <c r="N30" s="28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8"/>
      <c r="AZ30" s="29"/>
      <c r="BA30" s="29"/>
      <c r="BB30" s="27"/>
      <c r="BC30" s="30" t="str">
        <f>IF(OR($B30="",$L30="",$AX30=""),"",MAX(0,$L30-$AX30))</f>
        <v/>
      </c>
      <c r="BD30" s="31" t="str">
        <f>IF(OR($B30="",$L30="",$AX30=""),"",IFERROR($M30*(1+$BA30)^BC30,""))</f>
        <v/>
      </c>
      <c r="BE30" s="31" t="str">
        <f>IF(OR($B30="",$L30="",$AX30=""),"",IFERROR(BD30*12*$BB30,""))</f>
        <v/>
      </c>
      <c r="BF30" s="31" t="str">
        <f>IF(OR($B30="",$L30="",$AX30=""),"",IFERROR($N30*(1+$AZ30)^BC30,""))</f>
        <v/>
      </c>
      <c r="BG30" s="31" t="str">
        <f>IF(OR($B30="",$L30="",$AX30=""),"",IFERROR($AY30*12*IF($AZ30=0,BC30,((1+$AZ30)^BC30-1)/$AZ30),""))</f>
        <v/>
      </c>
      <c r="BH30" s="31" t="str">
        <f>IF(OR($B30="",$L30="",$AX30=""),"",IFERROR(BF30+BG30,""))</f>
        <v/>
      </c>
      <c r="BI30" s="32" t="str">
        <f>IF(OR($B30="",$L30="",$AX30=""),"",IFERROR(BH30-BE30,""))</f>
        <v/>
      </c>
      <c r="BJ30" s="33" t="str">
        <f>IF(OR($B30="",$L30="",$AX30=""),"",IFERROR(BH30/BE30,""))</f>
        <v/>
      </c>
      <c r="BK30" s="24" t="str">
        <f>IF(NOT(ISNUMBER(BJ30)),"",IF(BJ30&gt;=1,"Mencukupi / Adequate",IF(BJ30&gt;=0.75,"Hampir mencukupi / Nearly adequate","Tidak mencukupi / Inadequate")))</f>
        <v/>
      </c>
      <c r="BL30" s="31" t="str">
        <f>IF(OR($B30="",$L30="",$AX30=""),"",IFERROR(IF(BI30&gt;=0,0,-BI30/(12*IF($AZ30=0,BC30,((1+$AZ30)^BC30-1)/$AZ30))),""))</f>
        <v/>
      </c>
      <c r="BM30" s="34" t="str">
        <f>IFERROR(AVERAGE(Y30:AB30),"")</f>
        <v/>
      </c>
      <c r="BN30" s="34" t="str">
        <f>IFERROR(AVERAGE(AC30:AE30),"")</f>
        <v/>
      </c>
      <c r="BO30" s="34" t="str">
        <f>IFERROR(AVERAGE(AF30:AH30),"")</f>
        <v/>
      </c>
      <c r="BP30" s="34" t="str">
        <f>IFERROR(AVERAGE(AI30:AK30),"")</f>
        <v/>
      </c>
      <c r="BQ30" s="34" t="str">
        <f>IFERROR(AVERAGE(AL30:AN30),"")</f>
        <v/>
      </c>
      <c r="BR30" s="34" t="str">
        <f>IFERROR(AVERAGE(AO30:AQ30),"")</f>
        <v/>
      </c>
      <c r="BS30" s="34" t="str">
        <f>IFERROR(AVERAGE(AR30:AT30),"")</f>
        <v/>
      </c>
      <c r="BT30" s="34" t="str">
        <f>IFERROR(AVERAGE(AU30:AW30),"")</f>
        <v/>
      </c>
      <c r="BU30" s="34" t="str">
        <f>IFERROR(AVERAGE(Y30:AW30),"")</f>
        <v/>
      </c>
      <c r="BV30" s="24" t="str">
        <f>IF(BU30="","",IF(BU30&gt;=3.67,"Tinggi / High",IF(BU30&gt;=2.34,"Sederhana / Moderate","Rendah / Low")))</f>
        <v/>
      </c>
      <c r="BW30" s="30" t="str">
        <f>IF($B30="","",COUNTIF(Q30:X30,"Ya / Yes"))</f>
        <v/>
      </c>
    </row>
    <row r="31" spans="1:75" ht="15.75" customHeight="1" x14ac:dyDescent="0.2">
      <c r="A31" s="24" t="str">
        <f>IF($B31="","",ROW()-7)</f>
        <v/>
      </c>
      <c r="B31" s="25"/>
      <c r="C31" s="26"/>
      <c r="D31" s="25"/>
      <c r="E31" s="25"/>
      <c r="F31" s="25"/>
      <c r="G31" s="25"/>
      <c r="H31" s="25"/>
      <c r="I31" s="27"/>
      <c r="J31" s="25"/>
      <c r="K31" s="25"/>
      <c r="L31" s="27"/>
      <c r="M31" s="28"/>
      <c r="N31" s="28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8"/>
      <c r="AZ31" s="29"/>
      <c r="BA31" s="29"/>
      <c r="BB31" s="27"/>
      <c r="BC31" s="30" t="str">
        <f>IF(OR($B31="",$L31="",$AX31=""),"",MAX(0,$L31-$AX31))</f>
        <v/>
      </c>
      <c r="BD31" s="31" t="str">
        <f>IF(OR($B31="",$L31="",$AX31=""),"",IFERROR($M31*(1+$BA31)^BC31,""))</f>
        <v/>
      </c>
      <c r="BE31" s="31" t="str">
        <f>IF(OR($B31="",$L31="",$AX31=""),"",IFERROR(BD31*12*$BB31,""))</f>
        <v/>
      </c>
      <c r="BF31" s="31" t="str">
        <f>IF(OR($B31="",$L31="",$AX31=""),"",IFERROR($N31*(1+$AZ31)^BC31,""))</f>
        <v/>
      </c>
      <c r="BG31" s="31" t="str">
        <f>IF(OR($B31="",$L31="",$AX31=""),"",IFERROR($AY31*12*IF($AZ31=0,BC31,((1+$AZ31)^BC31-1)/$AZ31),""))</f>
        <v/>
      </c>
      <c r="BH31" s="31" t="str">
        <f>IF(OR($B31="",$L31="",$AX31=""),"",IFERROR(BF31+BG31,""))</f>
        <v/>
      </c>
      <c r="BI31" s="32" t="str">
        <f>IF(OR($B31="",$L31="",$AX31=""),"",IFERROR(BH31-BE31,""))</f>
        <v/>
      </c>
      <c r="BJ31" s="33" t="str">
        <f>IF(OR($B31="",$L31="",$AX31=""),"",IFERROR(BH31/BE31,""))</f>
        <v/>
      </c>
      <c r="BK31" s="24" t="str">
        <f>IF(NOT(ISNUMBER(BJ31)),"",IF(BJ31&gt;=1,"Mencukupi / Adequate",IF(BJ31&gt;=0.75,"Hampir mencukupi / Nearly adequate","Tidak mencukupi / Inadequate")))</f>
        <v/>
      </c>
      <c r="BL31" s="31" t="str">
        <f>IF(OR($B31="",$L31="",$AX31=""),"",IFERROR(IF(BI31&gt;=0,0,-BI31/(12*IF($AZ31=0,BC31,((1+$AZ31)^BC31-1)/$AZ31))),""))</f>
        <v/>
      </c>
      <c r="BM31" s="34" t="str">
        <f>IFERROR(AVERAGE(Y31:AB31),"")</f>
        <v/>
      </c>
      <c r="BN31" s="34" t="str">
        <f>IFERROR(AVERAGE(AC31:AE31),"")</f>
        <v/>
      </c>
      <c r="BO31" s="34" t="str">
        <f>IFERROR(AVERAGE(AF31:AH31),"")</f>
        <v/>
      </c>
      <c r="BP31" s="34" t="str">
        <f>IFERROR(AVERAGE(AI31:AK31),"")</f>
        <v/>
      </c>
      <c r="BQ31" s="34" t="str">
        <f>IFERROR(AVERAGE(AL31:AN31),"")</f>
        <v/>
      </c>
      <c r="BR31" s="34" t="str">
        <f>IFERROR(AVERAGE(AO31:AQ31),"")</f>
        <v/>
      </c>
      <c r="BS31" s="34" t="str">
        <f>IFERROR(AVERAGE(AR31:AT31),"")</f>
        <v/>
      </c>
      <c r="BT31" s="34" t="str">
        <f>IFERROR(AVERAGE(AU31:AW31),"")</f>
        <v/>
      </c>
      <c r="BU31" s="34" t="str">
        <f>IFERROR(AVERAGE(Y31:AW31),"")</f>
        <v/>
      </c>
      <c r="BV31" s="24" t="str">
        <f>IF(BU31="","",IF(BU31&gt;=3.67,"Tinggi / High",IF(BU31&gt;=2.34,"Sederhana / Moderate","Rendah / Low")))</f>
        <v/>
      </c>
      <c r="BW31" s="30" t="str">
        <f>IF($B31="","",COUNTIF(Q31:X31,"Ya / Yes"))</f>
        <v/>
      </c>
    </row>
    <row r="32" spans="1:75" ht="15.75" customHeight="1" x14ac:dyDescent="0.2">
      <c r="A32" s="24" t="str">
        <f>IF($B32="","",ROW()-7)</f>
        <v/>
      </c>
      <c r="B32" s="25"/>
      <c r="C32" s="26"/>
      <c r="D32" s="25"/>
      <c r="E32" s="25"/>
      <c r="F32" s="25"/>
      <c r="G32" s="25"/>
      <c r="H32" s="25"/>
      <c r="I32" s="27"/>
      <c r="J32" s="25"/>
      <c r="K32" s="25"/>
      <c r="L32" s="27"/>
      <c r="M32" s="28"/>
      <c r="N32" s="28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8"/>
      <c r="AZ32" s="29"/>
      <c r="BA32" s="29"/>
      <c r="BB32" s="27"/>
      <c r="BC32" s="30" t="str">
        <f>IF(OR($B32="",$L32="",$AX32=""),"",MAX(0,$L32-$AX32))</f>
        <v/>
      </c>
      <c r="BD32" s="31" t="str">
        <f>IF(OR($B32="",$L32="",$AX32=""),"",IFERROR($M32*(1+$BA32)^BC32,""))</f>
        <v/>
      </c>
      <c r="BE32" s="31" t="str">
        <f>IF(OR($B32="",$L32="",$AX32=""),"",IFERROR(BD32*12*$BB32,""))</f>
        <v/>
      </c>
      <c r="BF32" s="31" t="str">
        <f>IF(OR($B32="",$L32="",$AX32=""),"",IFERROR($N32*(1+$AZ32)^BC32,""))</f>
        <v/>
      </c>
      <c r="BG32" s="31" t="str">
        <f>IF(OR($B32="",$L32="",$AX32=""),"",IFERROR($AY32*12*IF($AZ32=0,BC32,((1+$AZ32)^BC32-1)/$AZ32),""))</f>
        <v/>
      </c>
      <c r="BH32" s="31" t="str">
        <f>IF(OR($B32="",$L32="",$AX32=""),"",IFERROR(BF32+BG32,""))</f>
        <v/>
      </c>
      <c r="BI32" s="32" t="str">
        <f>IF(OR($B32="",$L32="",$AX32=""),"",IFERROR(BH32-BE32,""))</f>
        <v/>
      </c>
      <c r="BJ32" s="33" t="str">
        <f>IF(OR($B32="",$L32="",$AX32=""),"",IFERROR(BH32/BE32,""))</f>
        <v/>
      </c>
      <c r="BK32" s="24" t="str">
        <f>IF(NOT(ISNUMBER(BJ32)),"",IF(BJ32&gt;=1,"Mencukupi / Adequate",IF(BJ32&gt;=0.75,"Hampir mencukupi / Nearly adequate","Tidak mencukupi / Inadequate")))</f>
        <v/>
      </c>
      <c r="BL32" s="31" t="str">
        <f>IF(OR($B32="",$L32="",$AX32=""),"",IFERROR(IF(BI32&gt;=0,0,-BI32/(12*IF($AZ32=0,BC32,((1+$AZ32)^BC32-1)/$AZ32))),""))</f>
        <v/>
      </c>
      <c r="BM32" s="34" t="str">
        <f>IFERROR(AVERAGE(Y32:AB32),"")</f>
        <v/>
      </c>
      <c r="BN32" s="34" t="str">
        <f>IFERROR(AVERAGE(AC32:AE32),"")</f>
        <v/>
      </c>
      <c r="BO32" s="34" t="str">
        <f>IFERROR(AVERAGE(AF32:AH32),"")</f>
        <v/>
      </c>
      <c r="BP32" s="34" t="str">
        <f>IFERROR(AVERAGE(AI32:AK32),"")</f>
        <v/>
      </c>
      <c r="BQ32" s="34" t="str">
        <f>IFERROR(AVERAGE(AL32:AN32),"")</f>
        <v/>
      </c>
      <c r="BR32" s="34" t="str">
        <f>IFERROR(AVERAGE(AO32:AQ32),"")</f>
        <v/>
      </c>
      <c r="BS32" s="34" t="str">
        <f>IFERROR(AVERAGE(AR32:AT32),"")</f>
        <v/>
      </c>
      <c r="BT32" s="34" t="str">
        <f>IFERROR(AVERAGE(AU32:AW32),"")</f>
        <v/>
      </c>
      <c r="BU32" s="34" t="str">
        <f>IFERROR(AVERAGE(Y32:AW32),"")</f>
        <v/>
      </c>
      <c r="BV32" s="24" t="str">
        <f>IF(BU32="","",IF(BU32&gt;=3.67,"Tinggi / High",IF(BU32&gt;=2.34,"Sederhana / Moderate","Rendah / Low")))</f>
        <v/>
      </c>
      <c r="BW32" s="30" t="str">
        <f>IF($B32="","",COUNTIF(Q32:X32,"Ya / Yes"))</f>
        <v/>
      </c>
    </row>
    <row r="33" spans="1:75" ht="15.75" customHeight="1" x14ac:dyDescent="0.2">
      <c r="A33" s="24" t="str">
        <f>IF($B33="","",ROW()-7)</f>
        <v/>
      </c>
      <c r="B33" s="25"/>
      <c r="C33" s="26"/>
      <c r="D33" s="25"/>
      <c r="E33" s="25"/>
      <c r="F33" s="25"/>
      <c r="G33" s="25"/>
      <c r="H33" s="25"/>
      <c r="I33" s="27"/>
      <c r="J33" s="25"/>
      <c r="K33" s="25"/>
      <c r="L33" s="27"/>
      <c r="M33" s="28"/>
      <c r="N33" s="28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8"/>
      <c r="AZ33" s="29"/>
      <c r="BA33" s="29"/>
      <c r="BB33" s="27"/>
      <c r="BC33" s="30" t="str">
        <f>IF(OR($B33="",$L33="",$AX33=""),"",MAX(0,$L33-$AX33))</f>
        <v/>
      </c>
      <c r="BD33" s="31" t="str">
        <f>IF(OR($B33="",$L33="",$AX33=""),"",IFERROR($M33*(1+$BA33)^BC33,""))</f>
        <v/>
      </c>
      <c r="BE33" s="31" t="str">
        <f>IF(OR($B33="",$L33="",$AX33=""),"",IFERROR(BD33*12*$BB33,""))</f>
        <v/>
      </c>
      <c r="BF33" s="31" t="str">
        <f>IF(OR($B33="",$L33="",$AX33=""),"",IFERROR($N33*(1+$AZ33)^BC33,""))</f>
        <v/>
      </c>
      <c r="BG33" s="31" t="str">
        <f>IF(OR($B33="",$L33="",$AX33=""),"",IFERROR($AY33*12*IF($AZ33=0,BC33,((1+$AZ33)^BC33-1)/$AZ33),""))</f>
        <v/>
      </c>
      <c r="BH33" s="31" t="str">
        <f>IF(OR($B33="",$L33="",$AX33=""),"",IFERROR(BF33+BG33,""))</f>
        <v/>
      </c>
      <c r="BI33" s="32" t="str">
        <f>IF(OR($B33="",$L33="",$AX33=""),"",IFERROR(BH33-BE33,""))</f>
        <v/>
      </c>
      <c r="BJ33" s="33" t="str">
        <f>IF(OR($B33="",$L33="",$AX33=""),"",IFERROR(BH33/BE33,""))</f>
        <v/>
      </c>
      <c r="BK33" s="24" t="str">
        <f>IF(NOT(ISNUMBER(BJ33)),"",IF(BJ33&gt;=1,"Mencukupi / Adequate",IF(BJ33&gt;=0.75,"Hampir mencukupi / Nearly adequate","Tidak mencukupi / Inadequate")))</f>
        <v/>
      </c>
      <c r="BL33" s="31" t="str">
        <f>IF(OR($B33="",$L33="",$AX33=""),"",IFERROR(IF(BI33&gt;=0,0,-BI33/(12*IF($AZ33=0,BC33,((1+$AZ33)^BC33-1)/$AZ33))),""))</f>
        <v/>
      </c>
      <c r="BM33" s="34" t="str">
        <f>IFERROR(AVERAGE(Y33:AB33),"")</f>
        <v/>
      </c>
      <c r="BN33" s="34" t="str">
        <f>IFERROR(AVERAGE(AC33:AE33),"")</f>
        <v/>
      </c>
      <c r="BO33" s="34" t="str">
        <f>IFERROR(AVERAGE(AF33:AH33),"")</f>
        <v/>
      </c>
      <c r="BP33" s="34" t="str">
        <f>IFERROR(AVERAGE(AI33:AK33),"")</f>
        <v/>
      </c>
      <c r="BQ33" s="34" t="str">
        <f>IFERROR(AVERAGE(AL33:AN33),"")</f>
        <v/>
      </c>
      <c r="BR33" s="34" t="str">
        <f>IFERROR(AVERAGE(AO33:AQ33),"")</f>
        <v/>
      </c>
      <c r="BS33" s="34" t="str">
        <f>IFERROR(AVERAGE(AR33:AT33),"")</f>
        <v/>
      </c>
      <c r="BT33" s="34" t="str">
        <f>IFERROR(AVERAGE(AU33:AW33),"")</f>
        <v/>
      </c>
      <c r="BU33" s="34" t="str">
        <f>IFERROR(AVERAGE(Y33:AW33),"")</f>
        <v/>
      </c>
      <c r="BV33" s="24" t="str">
        <f>IF(BU33="","",IF(BU33&gt;=3.67,"Tinggi / High",IF(BU33&gt;=2.34,"Sederhana / Moderate","Rendah / Low")))</f>
        <v/>
      </c>
      <c r="BW33" s="30" t="str">
        <f>IF($B33="","",COUNTIF(Q33:X33,"Ya / Yes"))</f>
        <v/>
      </c>
    </row>
    <row r="34" spans="1:75" ht="15.75" customHeight="1" x14ac:dyDescent="0.2">
      <c r="A34" s="24" t="str">
        <f>IF($B34="","",ROW()-7)</f>
        <v/>
      </c>
      <c r="B34" s="25"/>
      <c r="C34" s="26"/>
      <c r="D34" s="25"/>
      <c r="E34" s="25"/>
      <c r="F34" s="25"/>
      <c r="G34" s="25"/>
      <c r="H34" s="25"/>
      <c r="I34" s="27"/>
      <c r="J34" s="25"/>
      <c r="K34" s="25"/>
      <c r="L34" s="27"/>
      <c r="M34" s="28"/>
      <c r="N34" s="28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8"/>
      <c r="AZ34" s="29"/>
      <c r="BA34" s="29"/>
      <c r="BB34" s="27"/>
      <c r="BC34" s="30" t="str">
        <f>IF(OR($B34="",$L34="",$AX34=""),"",MAX(0,$L34-$AX34))</f>
        <v/>
      </c>
      <c r="BD34" s="31" t="str">
        <f>IF(OR($B34="",$L34="",$AX34=""),"",IFERROR($M34*(1+$BA34)^BC34,""))</f>
        <v/>
      </c>
      <c r="BE34" s="31" t="str">
        <f>IF(OR($B34="",$L34="",$AX34=""),"",IFERROR(BD34*12*$BB34,""))</f>
        <v/>
      </c>
      <c r="BF34" s="31" t="str">
        <f>IF(OR($B34="",$L34="",$AX34=""),"",IFERROR($N34*(1+$AZ34)^BC34,""))</f>
        <v/>
      </c>
      <c r="BG34" s="31" t="str">
        <f>IF(OR($B34="",$L34="",$AX34=""),"",IFERROR($AY34*12*IF($AZ34=0,BC34,((1+$AZ34)^BC34-1)/$AZ34),""))</f>
        <v/>
      </c>
      <c r="BH34" s="31" t="str">
        <f>IF(OR($B34="",$L34="",$AX34=""),"",IFERROR(BF34+BG34,""))</f>
        <v/>
      </c>
      <c r="BI34" s="32" t="str">
        <f>IF(OR($B34="",$L34="",$AX34=""),"",IFERROR(BH34-BE34,""))</f>
        <v/>
      </c>
      <c r="BJ34" s="33" t="str">
        <f>IF(OR($B34="",$L34="",$AX34=""),"",IFERROR(BH34/BE34,""))</f>
        <v/>
      </c>
      <c r="BK34" s="24" t="str">
        <f>IF(NOT(ISNUMBER(BJ34)),"",IF(BJ34&gt;=1,"Mencukupi / Adequate",IF(BJ34&gt;=0.75,"Hampir mencukupi / Nearly adequate","Tidak mencukupi / Inadequate")))</f>
        <v/>
      </c>
      <c r="BL34" s="31" t="str">
        <f>IF(OR($B34="",$L34="",$AX34=""),"",IFERROR(IF(BI34&gt;=0,0,-BI34/(12*IF($AZ34=0,BC34,((1+$AZ34)^BC34-1)/$AZ34))),""))</f>
        <v/>
      </c>
      <c r="BM34" s="34" t="str">
        <f>IFERROR(AVERAGE(Y34:AB34),"")</f>
        <v/>
      </c>
      <c r="BN34" s="34" t="str">
        <f>IFERROR(AVERAGE(AC34:AE34),"")</f>
        <v/>
      </c>
      <c r="BO34" s="34" t="str">
        <f>IFERROR(AVERAGE(AF34:AH34),"")</f>
        <v/>
      </c>
      <c r="BP34" s="34" t="str">
        <f>IFERROR(AVERAGE(AI34:AK34),"")</f>
        <v/>
      </c>
      <c r="BQ34" s="34" t="str">
        <f>IFERROR(AVERAGE(AL34:AN34),"")</f>
        <v/>
      </c>
      <c r="BR34" s="34" t="str">
        <f>IFERROR(AVERAGE(AO34:AQ34),"")</f>
        <v/>
      </c>
      <c r="BS34" s="34" t="str">
        <f>IFERROR(AVERAGE(AR34:AT34),"")</f>
        <v/>
      </c>
      <c r="BT34" s="34" t="str">
        <f>IFERROR(AVERAGE(AU34:AW34),"")</f>
        <v/>
      </c>
      <c r="BU34" s="34" t="str">
        <f>IFERROR(AVERAGE(Y34:AW34),"")</f>
        <v/>
      </c>
      <c r="BV34" s="24" t="str">
        <f>IF(BU34="","",IF(BU34&gt;=3.67,"Tinggi / High",IF(BU34&gt;=2.34,"Sederhana / Moderate","Rendah / Low")))</f>
        <v/>
      </c>
      <c r="BW34" s="30" t="str">
        <f>IF($B34="","",COUNTIF(Q34:X34,"Ya / Yes"))</f>
        <v/>
      </c>
    </row>
    <row r="35" spans="1:75" ht="15.75" customHeight="1" x14ac:dyDescent="0.2">
      <c r="A35" s="24" t="str">
        <f>IF($B35="","",ROW()-7)</f>
        <v/>
      </c>
      <c r="B35" s="25"/>
      <c r="C35" s="26"/>
      <c r="D35" s="25"/>
      <c r="E35" s="25"/>
      <c r="F35" s="25"/>
      <c r="G35" s="25"/>
      <c r="H35" s="25"/>
      <c r="I35" s="27"/>
      <c r="J35" s="25"/>
      <c r="K35" s="25"/>
      <c r="L35" s="27"/>
      <c r="M35" s="28"/>
      <c r="N35" s="28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8"/>
      <c r="AZ35" s="29"/>
      <c r="BA35" s="29"/>
      <c r="BB35" s="27"/>
      <c r="BC35" s="30" t="str">
        <f>IF(OR($B35="",$L35="",$AX35=""),"",MAX(0,$L35-$AX35))</f>
        <v/>
      </c>
      <c r="BD35" s="31" t="str">
        <f>IF(OR($B35="",$L35="",$AX35=""),"",IFERROR($M35*(1+$BA35)^BC35,""))</f>
        <v/>
      </c>
      <c r="BE35" s="31" t="str">
        <f>IF(OR($B35="",$L35="",$AX35=""),"",IFERROR(BD35*12*$BB35,""))</f>
        <v/>
      </c>
      <c r="BF35" s="31" t="str">
        <f>IF(OR($B35="",$L35="",$AX35=""),"",IFERROR($N35*(1+$AZ35)^BC35,""))</f>
        <v/>
      </c>
      <c r="BG35" s="31" t="str">
        <f>IF(OR($B35="",$L35="",$AX35=""),"",IFERROR($AY35*12*IF($AZ35=0,BC35,((1+$AZ35)^BC35-1)/$AZ35),""))</f>
        <v/>
      </c>
      <c r="BH35" s="31" t="str">
        <f>IF(OR($B35="",$L35="",$AX35=""),"",IFERROR(BF35+BG35,""))</f>
        <v/>
      </c>
      <c r="BI35" s="32" t="str">
        <f>IF(OR($B35="",$L35="",$AX35=""),"",IFERROR(BH35-BE35,""))</f>
        <v/>
      </c>
      <c r="BJ35" s="33" t="str">
        <f>IF(OR($B35="",$L35="",$AX35=""),"",IFERROR(BH35/BE35,""))</f>
        <v/>
      </c>
      <c r="BK35" s="24" t="str">
        <f>IF(NOT(ISNUMBER(BJ35)),"",IF(BJ35&gt;=1,"Mencukupi / Adequate",IF(BJ35&gt;=0.75,"Hampir mencukupi / Nearly adequate","Tidak mencukupi / Inadequate")))</f>
        <v/>
      </c>
      <c r="BL35" s="31" t="str">
        <f>IF(OR($B35="",$L35="",$AX35=""),"",IFERROR(IF(BI35&gt;=0,0,-BI35/(12*IF($AZ35=0,BC35,((1+$AZ35)^BC35-1)/$AZ35))),""))</f>
        <v/>
      </c>
      <c r="BM35" s="34" t="str">
        <f>IFERROR(AVERAGE(Y35:AB35),"")</f>
        <v/>
      </c>
      <c r="BN35" s="34" t="str">
        <f>IFERROR(AVERAGE(AC35:AE35),"")</f>
        <v/>
      </c>
      <c r="BO35" s="34" t="str">
        <f>IFERROR(AVERAGE(AF35:AH35),"")</f>
        <v/>
      </c>
      <c r="BP35" s="34" t="str">
        <f>IFERROR(AVERAGE(AI35:AK35),"")</f>
        <v/>
      </c>
      <c r="BQ35" s="34" t="str">
        <f>IFERROR(AVERAGE(AL35:AN35),"")</f>
        <v/>
      </c>
      <c r="BR35" s="34" t="str">
        <f>IFERROR(AVERAGE(AO35:AQ35),"")</f>
        <v/>
      </c>
      <c r="BS35" s="34" t="str">
        <f>IFERROR(AVERAGE(AR35:AT35),"")</f>
        <v/>
      </c>
      <c r="BT35" s="34" t="str">
        <f>IFERROR(AVERAGE(AU35:AW35),"")</f>
        <v/>
      </c>
      <c r="BU35" s="34" t="str">
        <f>IFERROR(AVERAGE(Y35:AW35),"")</f>
        <v/>
      </c>
      <c r="BV35" s="24" t="str">
        <f>IF(BU35="","",IF(BU35&gt;=3.67,"Tinggi / High",IF(BU35&gt;=2.34,"Sederhana / Moderate","Rendah / Low")))</f>
        <v/>
      </c>
      <c r="BW35" s="30" t="str">
        <f>IF($B35="","",COUNTIF(Q35:X35,"Ya / Yes"))</f>
        <v/>
      </c>
    </row>
    <row r="36" spans="1:75" ht="15.75" customHeight="1" x14ac:dyDescent="0.2">
      <c r="A36" s="24" t="str">
        <f>IF($B36="","",ROW()-7)</f>
        <v/>
      </c>
      <c r="B36" s="25"/>
      <c r="C36" s="26"/>
      <c r="D36" s="25"/>
      <c r="E36" s="25"/>
      <c r="F36" s="25"/>
      <c r="G36" s="25"/>
      <c r="H36" s="25"/>
      <c r="I36" s="27"/>
      <c r="J36" s="25"/>
      <c r="K36" s="25"/>
      <c r="L36" s="27"/>
      <c r="M36" s="28"/>
      <c r="N36" s="28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8"/>
      <c r="AZ36" s="29"/>
      <c r="BA36" s="29"/>
      <c r="BB36" s="27"/>
      <c r="BC36" s="30" t="str">
        <f>IF(OR($B36="",$L36="",$AX36=""),"",MAX(0,$L36-$AX36))</f>
        <v/>
      </c>
      <c r="BD36" s="31" t="str">
        <f>IF(OR($B36="",$L36="",$AX36=""),"",IFERROR($M36*(1+$BA36)^BC36,""))</f>
        <v/>
      </c>
      <c r="BE36" s="31" t="str">
        <f>IF(OR($B36="",$L36="",$AX36=""),"",IFERROR(BD36*12*$BB36,""))</f>
        <v/>
      </c>
      <c r="BF36" s="31" t="str">
        <f>IF(OR($B36="",$L36="",$AX36=""),"",IFERROR($N36*(1+$AZ36)^BC36,""))</f>
        <v/>
      </c>
      <c r="BG36" s="31" t="str">
        <f>IF(OR($B36="",$L36="",$AX36=""),"",IFERROR($AY36*12*IF($AZ36=0,BC36,((1+$AZ36)^BC36-1)/$AZ36),""))</f>
        <v/>
      </c>
      <c r="BH36" s="31" t="str">
        <f>IF(OR($B36="",$L36="",$AX36=""),"",IFERROR(BF36+BG36,""))</f>
        <v/>
      </c>
      <c r="BI36" s="32" t="str">
        <f>IF(OR($B36="",$L36="",$AX36=""),"",IFERROR(BH36-BE36,""))</f>
        <v/>
      </c>
      <c r="BJ36" s="33" t="str">
        <f>IF(OR($B36="",$L36="",$AX36=""),"",IFERROR(BH36/BE36,""))</f>
        <v/>
      </c>
      <c r="BK36" s="24" t="str">
        <f>IF(NOT(ISNUMBER(BJ36)),"",IF(BJ36&gt;=1,"Mencukupi / Adequate",IF(BJ36&gt;=0.75,"Hampir mencukupi / Nearly adequate","Tidak mencukupi / Inadequate")))</f>
        <v/>
      </c>
      <c r="BL36" s="31" t="str">
        <f>IF(OR($B36="",$L36="",$AX36=""),"",IFERROR(IF(BI36&gt;=0,0,-BI36/(12*IF($AZ36=0,BC36,((1+$AZ36)^BC36-1)/$AZ36))),""))</f>
        <v/>
      </c>
      <c r="BM36" s="34" t="str">
        <f>IFERROR(AVERAGE(Y36:AB36),"")</f>
        <v/>
      </c>
      <c r="BN36" s="34" t="str">
        <f>IFERROR(AVERAGE(AC36:AE36),"")</f>
        <v/>
      </c>
      <c r="BO36" s="34" t="str">
        <f>IFERROR(AVERAGE(AF36:AH36),"")</f>
        <v/>
      </c>
      <c r="BP36" s="34" t="str">
        <f>IFERROR(AVERAGE(AI36:AK36),"")</f>
        <v/>
      </c>
      <c r="BQ36" s="34" t="str">
        <f>IFERROR(AVERAGE(AL36:AN36),"")</f>
        <v/>
      </c>
      <c r="BR36" s="34" t="str">
        <f>IFERROR(AVERAGE(AO36:AQ36),"")</f>
        <v/>
      </c>
      <c r="BS36" s="34" t="str">
        <f>IFERROR(AVERAGE(AR36:AT36),"")</f>
        <v/>
      </c>
      <c r="BT36" s="34" t="str">
        <f>IFERROR(AVERAGE(AU36:AW36),"")</f>
        <v/>
      </c>
      <c r="BU36" s="34" t="str">
        <f>IFERROR(AVERAGE(Y36:AW36),"")</f>
        <v/>
      </c>
      <c r="BV36" s="24" t="str">
        <f>IF(BU36="","",IF(BU36&gt;=3.67,"Tinggi / High",IF(BU36&gt;=2.34,"Sederhana / Moderate","Rendah / Low")))</f>
        <v/>
      </c>
      <c r="BW36" s="30" t="str">
        <f>IF($B36="","",COUNTIF(Q36:X36,"Ya / Yes"))</f>
        <v/>
      </c>
    </row>
    <row r="37" spans="1:75" ht="15.75" customHeight="1" x14ac:dyDescent="0.2">
      <c r="A37" s="24" t="str">
        <f>IF($B37="","",ROW()-7)</f>
        <v/>
      </c>
      <c r="B37" s="25"/>
      <c r="C37" s="26"/>
      <c r="D37" s="25"/>
      <c r="E37" s="25"/>
      <c r="F37" s="25"/>
      <c r="G37" s="25"/>
      <c r="H37" s="25"/>
      <c r="I37" s="27"/>
      <c r="J37" s="25"/>
      <c r="K37" s="25"/>
      <c r="L37" s="27"/>
      <c r="M37" s="28"/>
      <c r="N37" s="28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8"/>
      <c r="AZ37" s="29"/>
      <c r="BA37" s="29"/>
      <c r="BB37" s="27"/>
      <c r="BC37" s="30" t="str">
        <f>IF(OR($B37="",$L37="",$AX37=""),"",MAX(0,$L37-$AX37))</f>
        <v/>
      </c>
      <c r="BD37" s="31" t="str">
        <f>IF(OR($B37="",$L37="",$AX37=""),"",IFERROR($M37*(1+$BA37)^BC37,""))</f>
        <v/>
      </c>
      <c r="BE37" s="31" t="str">
        <f>IF(OR($B37="",$L37="",$AX37=""),"",IFERROR(BD37*12*$BB37,""))</f>
        <v/>
      </c>
      <c r="BF37" s="31" t="str">
        <f>IF(OR($B37="",$L37="",$AX37=""),"",IFERROR($N37*(1+$AZ37)^BC37,""))</f>
        <v/>
      </c>
      <c r="BG37" s="31" t="str">
        <f>IF(OR($B37="",$L37="",$AX37=""),"",IFERROR($AY37*12*IF($AZ37=0,BC37,((1+$AZ37)^BC37-1)/$AZ37),""))</f>
        <v/>
      </c>
      <c r="BH37" s="31" t="str">
        <f>IF(OR($B37="",$L37="",$AX37=""),"",IFERROR(BF37+BG37,""))</f>
        <v/>
      </c>
      <c r="BI37" s="32" t="str">
        <f>IF(OR($B37="",$L37="",$AX37=""),"",IFERROR(BH37-BE37,""))</f>
        <v/>
      </c>
      <c r="BJ37" s="33" t="str">
        <f>IF(OR($B37="",$L37="",$AX37=""),"",IFERROR(BH37/BE37,""))</f>
        <v/>
      </c>
      <c r="BK37" s="24" t="str">
        <f>IF(NOT(ISNUMBER(BJ37)),"",IF(BJ37&gt;=1,"Mencukupi / Adequate",IF(BJ37&gt;=0.75,"Hampir mencukupi / Nearly adequate","Tidak mencukupi / Inadequate")))</f>
        <v/>
      </c>
      <c r="BL37" s="31" t="str">
        <f>IF(OR($B37="",$L37="",$AX37=""),"",IFERROR(IF(BI37&gt;=0,0,-BI37/(12*IF($AZ37=0,BC37,((1+$AZ37)^BC37-1)/$AZ37))),""))</f>
        <v/>
      </c>
      <c r="BM37" s="34" t="str">
        <f>IFERROR(AVERAGE(Y37:AB37),"")</f>
        <v/>
      </c>
      <c r="BN37" s="34" t="str">
        <f>IFERROR(AVERAGE(AC37:AE37),"")</f>
        <v/>
      </c>
      <c r="BO37" s="34" t="str">
        <f>IFERROR(AVERAGE(AF37:AH37),"")</f>
        <v/>
      </c>
      <c r="BP37" s="34" t="str">
        <f>IFERROR(AVERAGE(AI37:AK37),"")</f>
        <v/>
      </c>
      <c r="BQ37" s="34" t="str">
        <f>IFERROR(AVERAGE(AL37:AN37),"")</f>
        <v/>
      </c>
      <c r="BR37" s="34" t="str">
        <f>IFERROR(AVERAGE(AO37:AQ37),"")</f>
        <v/>
      </c>
      <c r="BS37" s="34" t="str">
        <f>IFERROR(AVERAGE(AR37:AT37),"")</f>
        <v/>
      </c>
      <c r="BT37" s="34" t="str">
        <f>IFERROR(AVERAGE(AU37:AW37),"")</f>
        <v/>
      </c>
      <c r="BU37" s="34" t="str">
        <f>IFERROR(AVERAGE(Y37:AW37),"")</f>
        <v/>
      </c>
      <c r="BV37" s="24" t="str">
        <f>IF(BU37="","",IF(BU37&gt;=3.67,"Tinggi / High",IF(BU37&gt;=2.34,"Sederhana / Moderate","Rendah / Low")))</f>
        <v/>
      </c>
      <c r="BW37" s="30" t="str">
        <f>IF($B37="","",COUNTIF(Q37:X37,"Ya / Yes"))</f>
        <v/>
      </c>
    </row>
    <row r="38" spans="1:75" ht="15.75" customHeight="1" x14ac:dyDescent="0.2">
      <c r="A38" s="24" t="str">
        <f>IF($B38="","",ROW()-7)</f>
        <v/>
      </c>
      <c r="B38" s="25"/>
      <c r="C38" s="26"/>
      <c r="D38" s="25"/>
      <c r="E38" s="25"/>
      <c r="F38" s="25"/>
      <c r="G38" s="25"/>
      <c r="H38" s="25"/>
      <c r="I38" s="27"/>
      <c r="J38" s="25"/>
      <c r="K38" s="25"/>
      <c r="L38" s="27"/>
      <c r="M38" s="28"/>
      <c r="N38" s="28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8"/>
      <c r="AZ38" s="29"/>
      <c r="BA38" s="29"/>
      <c r="BB38" s="27"/>
      <c r="BC38" s="30" t="str">
        <f>IF(OR($B38="",$L38="",$AX38=""),"",MAX(0,$L38-$AX38))</f>
        <v/>
      </c>
      <c r="BD38" s="31" t="str">
        <f>IF(OR($B38="",$L38="",$AX38=""),"",IFERROR($M38*(1+$BA38)^BC38,""))</f>
        <v/>
      </c>
      <c r="BE38" s="31" t="str">
        <f>IF(OR($B38="",$L38="",$AX38=""),"",IFERROR(BD38*12*$BB38,""))</f>
        <v/>
      </c>
      <c r="BF38" s="31" t="str">
        <f>IF(OR($B38="",$L38="",$AX38=""),"",IFERROR($N38*(1+$AZ38)^BC38,""))</f>
        <v/>
      </c>
      <c r="BG38" s="31" t="str">
        <f>IF(OR($B38="",$L38="",$AX38=""),"",IFERROR($AY38*12*IF($AZ38=0,BC38,((1+$AZ38)^BC38-1)/$AZ38),""))</f>
        <v/>
      </c>
      <c r="BH38" s="31" t="str">
        <f>IF(OR($B38="",$L38="",$AX38=""),"",IFERROR(BF38+BG38,""))</f>
        <v/>
      </c>
      <c r="BI38" s="32" t="str">
        <f>IF(OR($B38="",$L38="",$AX38=""),"",IFERROR(BH38-BE38,""))</f>
        <v/>
      </c>
      <c r="BJ38" s="33" t="str">
        <f>IF(OR($B38="",$L38="",$AX38=""),"",IFERROR(BH38/BE38,""))</f>
        <v/>
      </c>
      <c r="BK38" s="24" t="str">
        <f>IF(NOT(ISNUMBER(BJ38)),"",IF(BJ38&gt;=1,"Mencukupi / Adequate",IF(BJ38&gt;=0.75,"Hampir mencukupi / Nearly adequate","Tidak mencukupi / Inadequate")))</f>
        <v/>
      </c>
      <c r="BL38" s="31" t="str">
        <f>IF(OR($B38="",$L38="",$AX38=""),"",IFERROR(IF(BI38&gt;=0,0,-BI38/(12*IF($AZ38=0,BC38,((1+$AZ38)^BC38-1)/$AZ38))),""))</f>
        <v/>
      </c>
      <c r="BM38" s="34" t="str">
        <f>IFERROR(AVERAGE(Y38:AB38),"")</f>
        <v/>
      </c>
      <c r="BN38" s="34" t="str">
        <f>IFERROR(AVERAGE(AC38:AE38),"")</f>
        <v/>
      </c>
      <c r="BO38" s="34" t="str">
        <f>IFERROR(AVERAGE(AF38:AH38),"")</f>
        <v/>
      </c>
      <c r="BP38" s="34" t="str">
        <f>IFERROR(AVERAGE(AI38:AK38),"")</f>
        <v/>
      </c>
      <c r="BQ38" s="34" t="str">
        <f>IFERROR(AVERAGE(AL38:AN38),"")</f>
        <v/>
      </c>
      <c r="BR38" s="34" t="str">
        <f>IFERROR(AVERAGE(AO38:AQ38),"")</f>
        <v/>
      </c>
      <c r="BS38" s="34" t="str">
        <f>IFERROR(AVERAGE(AR38:AT38),"")</f>
        <v/>
      </c>
      <c r="BT38" s="34" t="str">
        <f>IFERROR(AVERAGE(AU38:AW38),"")</f>
        <v/>
      </c>
      <c r="BU38" s="34" t="str">
        <f>IFERROR(AVERAGE(Y38:AW38),"")</f>
        <v/>
      </c>
      <c r="BV38" s="24" t="str">
        <f>IF(BU38="","",IF(BU38&gt;=3.67,"Tinggi / High",IF(BU38&gt;=2.34,"Sederhana / Moderate","Rendah / Low")))</f>
        <v/>
      </c>
      <c r="BW38" s="30" t="str">
        <f>IF($B38="","",COUNTIF(Q38:X38,"Ya / Yes"))</f>
        <v/>
      </c>
    </row>
    <row r="39" spans="1:75" ht="15.75" customHeight="1" x14ac:dyDescent="0.2">
      <c r="A39" s="24" t="str">
        <f>IF($B39="","",ROW()-7)</f>
        <v/>
      </c>
      <c r="B39" s="25"/>
      <c r="C39" s="26"/>
      <c r="D39" s="25"/>
      <c r="E39" s="25"/>
      <c r="F39" s="25"/>
      <c r="G39" s="25"/>
      <c r="H39" s="25"/>
      <c r="I39" s="27"/>
      <c r="J39" s="25"/>
      <c r="K39" s="25"/>
      <c r="L39" s="27"/>
      <c r="M39" s="28"/>
      <c r="N39" s="28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8"/>
      <c r="AZ39" s="29"/>
      <c r="BA39" s="29"/>
      <c r="BB39" s="27"/>
      <c r="BC39" s="30" t="str">
        <f>IF(OR($B39="",$L39="",$AX39=""),"",MAX(0,$L39-$AX39))</f>
        <v/>
      </c>
      <c r="BD39" s="31" t="str">
        <f>IF(OR($B39="",$L39="",$AX39=""),"",IFERROR($M39*(1+$BA39)^BC39,""))</f>
        <v/>
      </c>
      <c r="BE39" s="31" t="str">
        <f>IF(OR($B39="",$L39="",$AX39=""),"",IFERROR(BD39*12*$BB39,""))</f>
        <v/>
      </c>
      <c r="BF39" s="31" t="str">
        <f>IF(OR($B39="",$L39="",$AX39=""),"",IFERROR($N39*(1+$AZ39)^BC39,""))</f>
        <v/>
      </c>
      <c r="BG39" s="31" t="str">
        <f>IF(OR($B39="",$L39="",$AX39=""),"",IFERROR($AY39*12*IF($AZ39=0,BC39,((1+$AZ39)^BC39-1)/$AZ39),""))</f>
        <v/>
      </c>
      <c r="BH39" s="31" t="str">
        <f>IF(OR($B39="",$L39="",$AX39=""),"",IFERROR(BF39+BG39,""))</f>
        <v/>
      </c>
      <c r="BI39" s="32" t="str">
        <f>IF(OR($B39="",$L39="",$AX39=""),"",IFERROR(BH39-BE39,""))</f>
        <v/>
      </c>
      <c r="BJ39" s="33" t="str">
        <f>IF(OR($B39="",$L39="",$AX39=""),"",IFERROR(BH39/BE39,""))</f>
        <v/>
      </c>
      <c r="BK39" s="24" t="str">
        <f>IF(NOT(ISNUMBER(BJ39)),"",IF(BJ39&gt;=1,"Mencukupi / Adequate",IF(BJ39&gt;=0.75,"Hampir mencukupi / Nearly adequate","Tidak mencukupi / Inadequate")))</f>
        <v/>
      </c>
      <c r="BL39" s="31" t="str">
        <f>IF(OR($B39="",$L39="",$AX39=""),"",IFERROR(IF(BI39&gt;=0,0,-BI39/(12*IF($AZ39=0,BC39,((1+$AZ39)^BC39-1)/$AZ39))),""))</f>
        <v/>
      </c>
      <c r="BM39" s="34" t="str">
        <f>IFERROR(AVERAGE(Y39:AB39),"")</f>
        <v/>
      </c>
      <c r="BN39" s="34" t="str">
        <f>IFERROR(AVERAGE(AC39:AE39),"")</f>
        <v/>
      </c>
      <c r="BO39" s="34" t="str">
        <f>IFERROR(AVERAGE(AF39:AH39),"")</f>
        <v/>
      </c>
      <c r="BP39" s="34" t="str">
        <f>IFERROR(AVERAGE(AI39:AK39),"")</f>
        <v/>
      </c>
      <c r="BQ39" s="34" t="str">
        <f>IFERROR(AVERAGE(AL39:AN39),"")</f>
        <v/>
      </c>
      <c r="BR39" s="34" t="str">
        <f>IFERROR(AVERAGE(AO39:AQ39),"")</f>
        <v/>
      </c>
      <c r="BS39" s="34" t="str">
        <f>IFERROR(AVERAGE(AR39:AT39),"")</f>
        <v/>
      </c>
      <c r="BT39" s="34" t="str">
        <f>IFERROR(AVERAGE(AU39:AW39),"")</f>
        <v/>
      </c>
      <c r="BU39" s="34" t="str">
        <f>IFERROR(AVERAGE(Y39:AW39),"")</f>
        <v/>
      </c>
      <c r="BV39" s="24" t="str">
        <f>IF(BU39="","",IF(BU39&gt;=3.67,"Tinggi / High",IF(BU39&gt;=2.34,"Sederhana / Moderate","Rendah / Low")))</f>
        <v/>
      </c>
      <c r="BW39" s="30" t="str">
        <f>IF($B39="","",COUNTIF(Q39:X39,"Ya / Yes"))</f>
        <v/>
      </c>
    </row>
    <row r="40" spans="1:75" ht="15.75" customHeight="1" x14ac:dyDescent="0.2">
      <c r="A40" s="24" t="str">
        <f>IF($B40="","",ROW()-7)</f>
        <v/>
      </c>
      <c r="B40" s="25"/>
      <c r="C40" s="26"/>
      <c r="D40" s="25"/>
      <c r="E40" s="25"/>
      <c r="F40" s="25"/>
      <c r="G40" s="25"/>
      <c r="H40" s="25"/>
      <c r="I40" s="27"/>
      <c r="J40" s="25"/>
      <c r="K40" s="25"/>
      <c r="L40" s="27"/>
      <c r="M40" s="28"/>
      <c r="N40" s="28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8"/>
      <c r="AZ40" s="29"/>
      <c r="BA40" s="29"/>
      <c r="BB40" s="27"/>
      <c r="BC40" s="30" t="str">
        <f>IF(OR($B40="",$L40="",$AX40=""),"",MAX(0,$L40-$AX40))</f>
        <v/>
      </c>
      <c r="BD40" s="31" t="str">
        <f>IF(OR($B40="",$L40="",$AX40=""),"",IFERROR($M40*(1+$BA40)^BC40,""))</f>
        <v/>
      </c>
      <c r="BE40" s="31" t="str">
        <f>IF(OR($B40="",$L40="",$AX40=""),"",IFERROR(BD40*12*$BB40,""))</f>
        <v/>
      </c>
      <c r="BF40" s="31" t="str">
        <f>IF(OR($B40="",$L40="",$AX40=""),"",IFERROR($N40*(1+$AZ40)^BC40,""))</f>
        <v/>
      </c>
      <c r="BG40" s="31" t="str">
        <f>IF(OR($B40="",$L40="",$AX40=""),"",IFERROR($AY40*12*IF($AZ40=0,BC40,((1+$AZ40)^BC40-1)/$AZ40),""))</f>
        <v/>
      </c>
      <c r="BH40" s="31" t="str">
        <f>IF(OR($B40="",$L40="",$AX40=""),"",IFERROR(BF40+BG40,""))</f>
        <v/>
      </c>
      <c r="BI40" s="32" t="str">
        <f>IF(OR($B40="",$L40="",$AX40=""),"",IFERROR(BH40-BE40,""))</f>
        <v/>
      </c>
      <c r="BJ40" s="33" t="str">
        <f>IF(OR($B40="",$L40="",$AX40=""),"",IFERROR(BH40/BE40,""))</f>
        <v/>
      </c>
      <c r="BK40" s="24" t="str">
        <f>IF(NOT(ISNUMBER(BJ40)),"",IF(BJ40&gt;=1,"Mencukupi / Adequate",IF(BJ40&gt;=0.75,"Hampir mencukupi / Nearly adequate","Tidak mencukupi / Inadequate")))</f>
        <v/>
      </c>
      <c r="BL40" s="31" t="str">
        <f>IF(OR($B40="",$L40="",$AX40=""),"",IFERROR(IF(BI40&gt;=0,0,-BI40/(12*IF($AZ40=0,BC40,((1+$AZ40)^BC40-1)/$AZ40))),""))</f>
        <v/>
      </c>
      <c r="BM40" s="34" t="str">
        <f>IFERROR(AVERAGE(Y40:AB40),"")</f>
        <v/>
      </c>
      <c r="BN40" s="34" t="str">
        <f>IFERROR(AVERAGE(AC40:AE40),"")</f>
        <v/>
      </c>
      <c r="BO40" s="34" t="str">
        <f>IFERROR(AVERAGE(AF40:AH40),"")</f>
        <v/>
      </c>
      <c r="BP40" s="34" t="str">
        <f>IFERROR(AVERAGE(AI40:AK40),"")</f>
        <v/>
      </c>
      <c r="BQ40" s="34" t="str">
        <f>IFERROR(AVERAGE(AL40:AN40),"")</f>
        <v/>
      </c>
      <c r="BR40" s="34" t="str">
        <f>IFERROR(AVERAGE(AO40:AQ40),"")</f>
        <v/>
      </c>
      <c r="BS40" s="34" t="str">
        <f>IFERROR(AVERAGE(AR40:AT40),"")</f>
        <v/>
      </c>
      <c r="BT40" s="34" t="str">
        <f>IFERROR(AVERAGE(AU40:AW40),"")</f>
        <v/>
      </c>
      <c r="BU40" s="34" t="str">
        <f>IFERROR(AVERAGE(Y40:AW40),"")</f>
        <v/>
      </c>
      <c r="BV40" s="24" t="str">
        <f>IF(BU40="","",IF(BU40&gt;=3.67,"Tinggi / High",IF(BU40&gt;=2.34,"Sederhana / Moderate","Rendah / Low")))</f>
        <v/>
      </c>
      <c r="BW40" s="30" t="str">
        <f>IF($B40="","",COUNTIF(Q40:X40,"Ya / Yes"))</f>
        <v/>
      </c>
    </row>
    <row r="41" spans="1:75" ht="15.75" customHeight="1" x14ac:dyDescent="0.2">
      <c r="A41" s="24" t="str">
        <f>IF($B41="","",ROW()-7)</f>
        <v/>
      </c>
      <c r="B41" s="25"/>
      <c r="C41" s="26"/>
      <c r="D41" s="25"/>
      <c r="E41" s="25"/>
      <c r="F41" s="25"/>
      <c r="G41" s="25"/>
      <c r="H41" s="25"/>
      <c r="I41" s="27"/>
      <c r="J41" s="25"/>
      <c r="K41" s="25"/>
      <c r="L41" s="27"/>
      <c r="M41" s="28"/>
      <c r="N41" s="28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8"/>
      <c r="AZ41" s="29"/>
      <c r="BA41" s="29"/>
      <c r="BB41" s="27"/>
      <c r="BC41" s="30" t="str">
        <f>IF(OR($B41="",$L41="",$AX41=""),"",MAX(0,$L41-$AX41))</f>
        <v/>
      </c>
      <c r="BD41" s="31" t="str">
        <f>IF(OR($B41="",$L41="",$AX41=""),"",IFERROR($M41*(1+$BA41)^BC41,""))</f>
        <v/>
      </c>
      <c r="BE41" s="31" t="str">
        <f>IF(OR($B41="",$L41="",$AX41=""),"",IFERROR(BD41*12*$BB41,""))</f>
        <v/>
      </c>
      <c r="BF41" s="31" t="str">
        <f>IF(OR($B41="",$L41="",$AX41=""),"",IFERROR($N41*(1+$AZ41)^BC41,""))</f>
        <v/>
      </c>
      <c r="BG41" s="31" t="str">
        <f>IF(OR($B41="",$L41="",$AX41=""),"",IFERROR($AY41*12*IF($AZ41=0,BC41,((1+$AZ41)^BC41-1)/$AZ41),""))</f>
        <v/>
      </c>
      <c r="BH41" s="31" t="str">
        <f>IF(OR($B41="",$L41="",$AX41=""),"",IFERROR(BF41+BG41,""))</f>
        <v/>
      </c>
      <c r="BI41" s="32" t="str">
        <f>IF(OR($B41="",$L41="",$AX41=""),"",IFERROR(BH41-BE41,""))</f>
        <v/>
      </c>
      <c r="BJ41" s="33" t="str">
        <f>IF(OR($B41="",$L41="",$AX41=""),"",IFERROR(BH41/BE41,""))</f>
        <v/>
      </c>
      <c r="BK41" s="24" t="str">
        <f>IF(NOT(ISNUMBER(BJ41)),"",IF(BJ41&gt;=1,"Mencukupi / Adequate",IF(BJ41&gt;=0.75,"Hampir mencukupi / Nearly adequate","Tidak mencukupi / Inadequate")))</f>
        <v/>
      </c>
      <c r="BL41" s="31" t="str">
        <f>IF(OR($B41="",$L41="",$AX41=""),"",IFERROR(IF(BI41&gt;=0,0,-BI41/(12*IF($AZ41=0,BC41,((1+$AZ41)^BC41-1)/$AZ41))),""))</f>
        <v/>
      </c>
      <c r="BM41" s="34" t="str">
        <f>IFERROR(AVERAGE(Y41:AB41),"")</f>
        <v/>
      </c>
      <c r="BN41" s="34" t="str">
        <f>IFERROR(AVERAGE(AC41:AE41),"")</f>
        <v/>
      </c>
      <c r="BO41" s="34" t="str">
        <f>IFERROR(AVERAGE(AF41:AH41),"")</f>
        <v/>
      </c>
      <c r="BP41" s="34" t="str">
        <f>IFERROR(AVERAGE(AI41:AK41),"")</f>
        <v/>
      </c>
      <c r="BQ41" s="34" t="str">
        <f>IFERROR(AVERAGE(AL41:AN41),"")</f>
        <v/>
      </c>
      <c r="BR41" s="34" t="str">
        <f>IFERROR(AVERAGE(AO41:AQ41),"")</f>
        <v/>
      </c>
      <c r="BS41" s="34" t="str">
        <f>IFERROR(AVERAGE(AR41:AT41),"")</f>
        <v/>
      </c>
      <c r="BT41" s="34" t="str">
        <f>IFERROR(AVERAGE(AU41:AW41),"")</f>
        <v/>
      </c>
      <c r="BU41" s="34" t="str">
        <f>IFERROR(AVERAGE(Y41:AW41),"")</f>
        <v/>
      </c>
      <c r="BV41" s="24" t="str">
        <f>IF(BU41="","",IF(BU41&gt;=3.67,"Tinggi / High",IF(BU41&gt;=2.34,"Sederhana / Moderate","Rendah / Low")))</f>
        <v/>
      </c>
      <c r="BW41" s="30" t="str">
        <f>IF($B41="","",COUNTIF(Q41:X41,"Ya / Yes"))</f>
        <v/>
      </c>
    </row>
    <row r="42" spans="1:75" ht="15.75" customHeight="1" x14ac:dyDescent="0.2">
      <c r="A42" s="24" t="str">
        <f>IF($B42="","",ROW()-7)</f>
        <v/>
      </c>
      <c r="B42" s="25"/>
      <c r="C42" s="26"/>
      <c r="D42" s="25"/>
      <c r="E42" s="25"/>
      <c r="F42" s="25"/>
      <c r="G42" s="25"/>
      <c r="H42" s="25"/>
      <c r="I42" s="27"/>
      <c r="J42" s="25"/>
      <c r="K42" s="25"/>
      <c r="L42" s="27"/>
      <c r="M42" s="28"/>
      <c r="N42" s="28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8"/>
      <c r="AZ42" s="29"/>
      <c r="BA42" s="29"/>
      <c r="BB42" s="27"/>
      <c r="BC42" s="30" t="str">
        <f>IF(OR($B42="",$L42="",$AX42=""),"",MAX(0,$L42-$AX42))</f>
        <v/>
      </c>
      <c r="BD42" s="31" t="str">
        <f>IF(OR($B42="",$L42="",$AX42=""),"",IFERROR($M42*(1+$BA42)^BC42,""))</f>
        <v/>
      </c>
      <c r="BE42" s="31" t="str">
        <f>IF(OR($B42="",$L42="",$AX42=""),"",IFERROR(BD42*12*$BB42,""))</f>
        <v/>
      </c>
      <c r="BF42" s="31" t="str">
        <f>IF(OR($B42="",$L42="",$AX42=""),"",IFERROR($N42*(1+$AZ42)^BC42,""))</f>
        <v/>
      </c>
      <c r="BG42" s="31" t="str">
        <f>IF(OR($B42="",$L42="",$AX42=""),"",IFERROR($AY42*12*IF($AZ42=0,BC42,((1+$AZ42)^BC42-1)/$AZ42),""))</f>
        <v/>
      </c>
      <c r="BH42" s="31" t="str">
        <f>IF(OR($B42="",$L42="",$AX42=""),"",IFERROR(BF42+BG42,""))</f>
        <v/>
      </c>
      <c r="BI42" s="32" t="str">
        <f>IF(OR($B42="",$L42="",$AX42=""),"",IFERROR(BH42-BE42,""))</f>
        <v/>
      </c>
      <c r="BJ42" s="33" t="str">
        <f>IF(OR($B42="",$L42="",$AX42=""),"",IFERROR(BH42/BE42,""))</f>
        <v/>
      </c>
      <c r="BK42" s="24" t="str">
        <f>IF(NOT(ISNUMBER(BJ42)),"",IF(BJ42&gt;=1,"Mencukupi / Adequate",IF(BJ42&gt;=0.75,"Hampir mencukupi / Nearly adequate","Tidak mencukupi / Inadequate")))</f>
        <v/>
      </c>
      <c r="BL42" s="31" t="str">
        <f>IF(OR($B42="",$L42="",$AX42=""),"",IFERROR(IF(BI42&gt;=0,0,-BI42/(12*IF($AZ42=0,BC42,((1+$AZ42)^BC42-1)/$AZ42))),""))</f>
        <v/>
      </c>
      <c r="BM42" s="34" t="str">
        <f>IFERROR(AVERAGE(Y42:AB42),"")</f>
        <v/>
      </c>
      <c r="BN42" s="34" t="str">
        <f>IFERROR(AVERAGE(AC42:AE42),"")</f>
        <v/>
      </c>
      <c r="BO42" s="34" t="str">
        <f>IFERROR(AVERAGE(AF42:AH42),"")</f>
        <v/>
      </c>
      <c r="BP42" s="34" t="str">
        <f>IFERROR(AVERAGE(AI42:AK42),"")</f>
        <v/>
      </c>
      <c r="BQ42" s="34" t="str">
        <f>IFERROR(AVERAGE(AL42:AN42),"")</f>
        <v/>
      </c>
      <c r="BR42" s="34" t="str">
        <f>IFERROR(AVERAGE(AO42:AQ42),"")</f>
        <v/>
      </c>
      <c r="BS42" s="34" t="str">
        <f>IFERROR(AVERAGE(AR42:AT42),"")</f>
        <v/>
      </c>
      <c r="BT42" s="34" t="str">
        <f>IFERROR(AVERAGE(AU42:AW42),"")</f>
        <v/>
      </c>
      <c r="BU42" s="34" t="str">
        <f>IFERROR(AVERAGE(Y42:AW42),"")</f>
        <v/>
      </c>
      <c r="BV42" s="24" t="str">
        <f>IF(BU42="","",IF(BU42&gt;=3.67,"Tinggi / High",IF(BU42&gt;=2.34,"Sederhana / Moderate","Rendah / Low")))</f>
        <v/>
      </c>
      <c r="BW42" s="30" t="str">
        <f>IF($B42="","",COUNTIF(Q42:X42,"Ya / Yes"))</f>
        <v/>
      </c>
    </row>
    <row r="43" spans="1:75" ht="15.75" customHeight="1" x14ac:dyDescent="0.2">
      <c r="A43" s="24" t="str">
        <f>IF($B43="","",ROW()-7)</f>
        <v/>
      </c>
      <c r="B43" s="25"/>
      <c r="C43" s="26"/>
      <c r="D43" s="25"/>
      <c r="E43" s="25"/>
      <c r="F43" s="25"/>
      <c r="G43" s="25"/>
      <c r="H43" s="25"/>
      <c r="I43" s="27"/>
      <c r="J43" s="25"/>
      <c r="K43" s="25"/>
      <c r="L43" s="27"/>
      <c r="M43" s="28"/>
      <c r="N43" s="28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8"/>
      <c r="AZ43" s="29"/>
      <c r="BA43" s="29"/>
      <c r="BB43" s="27"/>
      <c r="BC43" s="30" t="str">
        <f>IF(OR($B43="",$L43="",$AX43=""),"",MAX(0,$L43-$AX43))</f>
        <v/>
      </c>
      <c r="BD43" s="31" t="str">
        <f>IF(OR($B43="",$L43="",$AX43=""),"",IFERROR($M43*(1+$BA43)^BC43,""))</f>
        <v/>
      </c>
      <c r="BE43" s="31" t="str">
        <f>IF(OR($B43="",$L43="",$AX43=""),"",IFERROR(BD43*12*$BB43,""))</f>
        <v/>
      </c>
      <c r="BF43" s="31" t="str">
        <f>IF(OR($B43="",$L43="",$AX43=""),"",IFERROR($N43*(1+$AZ43)^BC43,""))</f>
        <v/>
      </c>
      <c r="BG43" s="31" t="str">
        <f>IF(OR($B43="",$L43="",$AX43=""),"",IFERROR($AY43*12*IF($AZ43=0,BC43,((1+$AZ43)^BC43-1)/$AZ43),""))</f>
        <v/>
      </c>
      <c r="BH43" s="31" t="str">
        <f>IF(OR($B43="",$L43="",$AX43=""),"",IFERROR(BF43+BG43,""))</f>
        <v/>
      </c>
      <c r="BI43" s="32" t="str">
        <f>IF(OR($B43="",$L43="",$AX43=""),"",IFERROR(BH43-BE43,""))</f>
        <v/>
      </c>
      <c r="BJ43" s="33" t="str">
        <f>IF(OR($B43="",$L43="",$AX43=""),"",IFERROR(BH43/BE43,""))</f>
        <v/>
      </c>
      <c r="BK43" s="24" t="str">
        <f>IF(NOT(ISNUMBER(BJ43)),"",IF(BJ43&gt;=1,"Mencukupi / Adequate",IF(BJ43&gt;=0.75,"Hampir mencukupi / Nearly adequate","Tidak mencukupi / Inadequate")))</f>
        <v/>
      </c>
      <c r="BL43" s="31" t="str">
        <f>IF(OR($B43="",$L43="",$AX43=""),"",IFERROR(IF(BI43&gt;=0,0,-BI43/(12*IF($AZ43=0,BC43,((1+$AZ43)^BC43-1)/$AZ43))),""))</f>
        <v/>
      </c>
      <c r="BM43" s="34" t="str">
        <f>IFERROR(AVERAGE(Y43:AB43),"")</f>
        <v/>
      </c>
      <c r="BN43" s="34" t="str">
        <f>IFERROR(AVERAGE(AC43:AE43),"")</f>
        <v/>
      </c>
      <c r="BO43" s="34" t="str">
        <f>IFERROR(AVERAGE(AF43:AH43),"")</f>
        <v/>
      </c>
      <c r="BP43" s="34" t="str">
        <f>IFERROR(AVERAGE(AI43:AK43),"")</f>
        <v/>
      </c>
      <c r="BQ43" s="34" t="str">
        <f>IFERROR(AVERAGE(AL43:AN43),"")</f>
        <v/>
      </c>
      <c r="BR43" s="34" t="str">
        <f>IFERROR(AVERAGE(AO43:AQ43),"")</f>
        <v/>
      </c>
      <c r="BS43" s="34" t="str">
        <f>IFERROR(AVERAGE(AR43:AT43),"")</f>
        <v/>
      </c>
      <c r="BT43" s="34" t="str">
        <f>IFERROR(AVERAGE(AU43:AW43),"")</f>
        <v/>
      </c>
      <c r="BU43" s="34" t="str">
        <f>IFERROR(AVERAGE(Y43:AW43),"")</f>
        <v/>
      </c>
      <c r="BV43" s="24" t="str">
        <f>IF(BU43="","",IF(BU43&gt;=3.67,"Tinggi / High",IF(BU43&gt;=2.34,"Sederhana / Moderate","Rendah / Low")))</f>
        <v/>
      </c>
      <c r="BW43" s="30" t="str">
        <f>IF($B43="","",COUNTIF(Q43:X43,"Ya / Yes"))</f>
        <v/>
      </c>
    </row>
    <row r="44" spans="1:75" ht="15.75" customHeight="1" x14ac:dyDescent="0.2">
      <c r="A44" s="24" t="str">
        <f>IF($B44="","",ROW()-7)</f>
        <v/>
      </c>
      <c r="B44" s="25"/>
      <c r="C44" s="26"/>
      <c r="D44" s="25"/>
      <c r="E44" s="25"/>
      <c r="F44" s="25"/>
      <c r="G44" s="25"/>
      <c r="H44" s="25"/>
      <c r="I44" s="27"/>
      <c r="J44" s="25"/>
      <c r="K44" s="25"/>
      <c r="L44" s="27"/>
      <c r="M44" s="28"/>
      <c r="N44" s="28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8"/>
      <c r="AZ44" s="29"/>
      <c r="BA44" s="29"/>
      <c r="BB44" s="27"/>
      <c r="BC44" s="30" t="str">
        <f>IF(OR($B44="",$L44="",$AX44=""),"",MAX(0,$L44-$AX44))</f>
        <v/>
      </c>
      <c r="BD44" s="31" t="str">
        <f>IF(OR($B44="",$L44="",$AX44=""),"",IFERROR($M44*(1+$BA44)^BC44,""))</f>
        <v/>
      </c>
      <c r="BE44" s="31" t="str">
        <f>IF(OR($B44="",$L44="",$AX44=""),"",IFERROR(BD44*12*$BB44,""))</f>
        <v/>
      </c>
      <c r="BF44" s="31" t="str">
        <f>IF(OR($B44="",$L44="",$AX44=""),"",IFERROR($N44*(1+$AZ44)^BC44,""))</f>
        <v/>
      </c>
      <c r="BG44" s="31" t="str">
        <f>IF(OR($B44="",$L44="",$AX44=""),"",IFERROR($AY44*12*IF($AZ44=0,BC44,((1+$AZ44)^BC44-1)/$AZ44),""))</f>
        <v/>
      </c>
      <c r="BH44" s="31" t="str">
        <f>IF(OR($B44="",$L44="",$AX44=""),"",IFERROR(BF44+BG44,""))</f>
        <v/>
      </c>
      <c r="BI44" s="32" t="str">
        <f>IF(OR($B44="",$L44="",$AX44=""),"",IFERROR(BH44-BE44,""))</f>
        <v/>
      </c>
      <c r="BJ44" s="33" t="str">
        <f>IF(OR($B44="",$L44="",$AX44=""),"",IFERROR(BH44/BE44,""))</f>
        <v/>
      </c>
      <c r="BK44" s="24" t="str">
        <f>IF(NOT(ISNUMBER(BJ44)),"",IF(BJ44&gt;=1,"Mencukupi / Adequate",IF(BJ44&gt;=0.75,"Hampir mencukupi / Nearly adequate","Tidak mencukupi / Inadequate")))</f>
        <v/>
      </c>
      <c r="BL44" s="31" t="str">
        <f>IF(OR($B44="",$L44="",$AX44=""),"",IFERROR(IF(BI44&gt;=0,0,-BI44/(12*IF($AZ44=0,BC44,((1+$AZ44)^BC44-1)/$AZ44))),""))</f>
        <v/>
      </c>
      <c r="BM44" s="34" t="str">
        <f>IFERROR(AVERAGE(Y44:AB44),"")</f>
        <v/>
      </c>
      <c r="BN44" s="34" t="str">
        <f>IFERROR(AVERAGE(AC44:AE44),"")</f>
        <v/>
      </c>
      <c r="BO44" s="34" t="str">
        <f>IFERROR(AVERAGE(AF44:AH44),"")</f>
        <v/>
      </c>
      <c r="BP44" s="34" t="str">
        <f>IFERROR(AVERAGE(AI44:AK44),"")</f>
        <v/>
      </c>
      <c r="BQ44" s="34" t="str">
        <f>IFERROR(AVERAGE(AL44:AN44),"")</f>
        <v/>
      </c>
      <c r="BR44" s="34" t="str">
        <f>IFERROR(AVERAGE(AO44:AQ44),"")</f>
        <v/>
      </c>
      <c r="BS44" s="34" t="str">
        <f>IFERROR(AVERAGE(AR44:AT44),"")</f>
        <v/>
      </c>
      <c r="BT44" s="34" t="str">
        <f>IFERROR(AVERAGE(AU44:AW44),"")</f>
        <v/>
      </c>
      <c r="BU44" s="34" t="str">
        <f>IFERROR(AVERAGE(Y44:AW44),"")</f>
        <v/>
      </c>
      <c r="BV44" s="24" t="str">
        <f>IF(BU44="","",IF(BU44&gt;=3.67,"Tinggi / High",IF(BU44&gt;=2.34,"Sederhana / Moderate","Rendah / Low")))</f>
        <v/>
      </c>
      <c r="BW44" s="30" t="str">
        <f>IF($B44="","",COUNTIF(Q44:X44,"Ya / Yes"))</f>
        <v/>
      </c>
    </row>
    <row r="45" spans="1:75" ht="15.75" customHeight="1" x14ac:dyDescent="0.2">
      <c r="A45" s="24" t="str">
        <f>IF($B45="","",ROW()-7)</f>
        <v/>
      </c>
      <c r="B45" s="25"/>
      <c r="C45" s="26"/>
      <c r="D45" s="25"/>
      <c r="E45" s="25"/>
      <c r="F45" s="25"/>
      <c r="G45" s="25"/>
      <c r="H45" s="25"/>
      <c r="I45" s="27"/>
      <c r="J45" s="25"/>
      <c r="K45" s="25"/>
      <c r="L45" s="27"/>
      <c r="M45" s="28"/>
      <c r="N45" s="28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8"/>
      <c r="AZ45" s="29"/>
      <c r="BA45" s="29"/>
      <c r="BB45" s="27"/>
      <c r="BC45" s="30" t="str">
        <f>IF(OR($B45="",$L45="",$AX45=""),"",MAX(0,$L45-$AX45))</f>
        <v/>
      </c>
      <c r="BD45" s="31" t="str">
        <f>IF(OR($B45="",$L45="",$AX45=""),"",IFERROR($M45*(1+$BA45)^BC45,""))</f>
        <v/>
      </c>
      <c r="BE45" s="31" t="str">
        <f>IF(OR($B45="",$L45="",$AX45=""),"",IFERROR(BD45*12*$BB45,""))</f>
        <v/>
      </c>
      <c r="BF45" s="31" t="str">
        <f>IF(OR($B45="",$L45="",$AX45=""),"",IFERROR($N45*(1+$AZ45)^BC45,""))</f>
        <v/>
      </c>
      <c r="BG45" s="31" t="str">
        <f>IF(OR($B45="",$L45="",$AX45=""),"",IFERROR($AY45*12*IF($AZ45=0,BC45,((1+$AZ45)^BC45-1)/$AZ45),""))</f>
        <v/>
      </c>
      <c r="BH45" s="31" t="str">
        <f>IF(OR($B45="",$L45="",$AX45=""),"",IFERROR(BF45+BG45,""))</f>
        <v/>
      </c>
      <c r="BI45" s="32" t="str">
        <f>IF(OR($B45="",$L45="",$AX45=""),"",IFERROR(BH45-BE45,""))</f>
        <v/>
      </c>
      <c r="BJ45" s="33" t="str">
        <f>IF(OR($B45="",$L45="",$AX45=""),"",IFERROR(BH45/BE45,""))</f>
        <v/>
      </c>
      <c r="BK45" s="24" t="str">
        <f>IF(NOT(ISNUMBER(BJ45)),"",IF(BJ45&gt;=1,"Mencukupi / Adequate",IF(BJ45&gt;=0.75,"Hampir mencukupi / Nearly adequate","Tidak mencukupi / Inadequate")))</f>
        <v/>
      </c>
      <c r="BL45" s="31" t="str">
        <f>IF(OR($B45="",$L45="",$AX45=""),"",IFERROR(IF(BI45&gt;=0,0,-BI45/(12*IF($AZ45=0,BC45,((1+$AZ45)^BC45-1)/$AZ45))),""))</f>
        <v/>
      </c>
      <c r="BM45" s="34" t="str">
        <f>IFERROR(AVERAGE(Y45:AB45),"")</f>
        <v/>
      </c>
      <c r="BN45" s="34" t="str">
        <f>IFERROR(AVERAGE(AC45:AE45),"")</f>
        <v/>
      </c>
      <c r="BO45" s="34" t="str">
        <f>IFERROR(AVERAGE(AF45:AH45),"")</f>
        <v/>
      </c>
      <c r="BP45" s="34" t="str">
        <f>IFERROR(AVERAGE(AI45:AK45),"")</f>
        <v/>
      </c>
      <c r="BQ45" s="34" t="str">
        <f>IFERROR(AVERAGE(AL45:AN45),"")</f>
        <v/>
      </c>
      <c r="BR45" s="34" t="str">
        <f>IFERROR(AVERAGE(AO45:AQ45),"")</f>
        <v/>
      </c>
      <c r="BS45" s="34" t="str">
        <f>IFERROR(AVERAGE(AR45:AT45),"")</f>
        <v/>
      </c>
      <c r="BT45" s="34" t="str">
        <f>IFERROR(AVERAGE(AU45:AW45),"")</f>
        <v/>
      </c>
      <c r="BU45" s="34" t="str">
        <f>IFERROR(AVERAGE(Y45:AW45),"")</f>
        <v/>
      </c>
      <c r="BV45" s="24" t="str">
        <f>IF(BU45="","",IF(BU45&gt;=3.67,"Tinggi / High",IF(BU45&gt;=2.34,"Sederhana / Moderate","Rendah / Low")))</f>
        <v/>
      </c>
      <c r="BW45" s="30" t="str">
        <f>IF($B45="","",COUNTIF(Q45:X45,"Ya / Yes"))</f>
        <v/>
      </c>
    </row>
    <row r="46" spans="1:75" ht="15.75" customHeight="1" x14ac:dyDescent="0.2">
      <c r="A46" s="24" t="str">
        <f>IF($B46="","",ROW()-7)</f>
        <v/>
      </c>
      <c r="B46" s="25"/>
      <c r="C46" s="26"/>
      <c r="D46" s="25"/>
      <c r="E46" s="25"/>
      <c r="F46" s="25"/>
      <c r="G46" s="25"/>
      <c r="H46" s="25"/>
      <c r="I46" s="27"/>
      <c r="J46" s="25"/>
      <c r="K46" s="25"/>
      <c r="L46" s="27"/>
      <c r="M46" s="28"/>
      <c r="N46" s="28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8"/>
      <c r="AZ46" s="29"/>
      <c r="BA46" s="29"/>
      <c r="BB46" s="27"/>
      <c r="BC46" s="30" t="str">
        <f>IF(OR($B46="",$L46="",$AX46=""),"",MAX(0,$L46-$AX46))</f>
        <v/>
      </c>
      <c r="BD46" s="31" t="str">
        <f>IF(OR($B46="",$L46="",$AX46=""),"",IFERROR($M46*(1+$BA46)^BC46,""))</f>
        <v/>
      </c>
      <c r="BE46" s="31" t="str">
        <f>IF(OR($B46="",$L46="",$AX46=""),"",IFERROR(BD46*12*$BB46,""))</f>
        <v/>
      </c>
      <c r="BF46" s="31" t="str">
        <f>IF(OR($B46="",$L46="",$AX46=""),"",IFERROR($N46*(1+$AZ46)^BC46,""))</f>
        <v/>
      </c>
      <c r="BG46" s="31" t="str">
        <f>IF(OR($B46="",$L46="",$AX46=""),"",IFERROR($AY46*12*IF($AZ46=0,BC46,((1+$AZ46)^BC46-1)/$AZ46),""))</f>
        <v/>
      </c>
      <c r="BH46" s="31" t="str">
        <f>IF(OR($B46="",$L46="",$AX46=""),"",IFERROR(BF46+BG46,""))</f>
        <v/>
      </c>
      <c r="BI46" s="32" t="str">
        <f>IF(OR($B46="",$L46="",$AX46=""),"",IFERROR(BH46-BE46,""))</f>
        <v/>
      </c>
      <c r="BJ46" s="33" t="str">
        <f>IF(OR($B46="",$L46="",$AX46=""),"",IFERROR(BH46/BE46,""))</f>
        <v/>
      </c>
      <c r="BK46" s="24" t="str">
        <f>IF(NOT(ISNUMBER(BJ46)),"",IF(BJ46&gt;=1,"Mencukupi / Adequate",IF(BJ46&gt;=0.75,"Hampir mencukupi / Nearly adequate","Tidak mencukupi / Inadequate")))</f>
        <v/>
      </c>
      <c r="BL46" s="31" t="str">
        <f>IF(OR($B46="",$L46="",$AX46=""),"",IFERROR(IF(BI46&gt;=0,0,-BI46/(12*IF($AZ46=0,BC46,((1+$AZ46)^BC46-1)/$AZ46))),""))</f>
        <v/>
      </c>
      <c r="BM46" s="34" t="str">
        <f>IFERROR(AVERAGE(Y46:AB46),"")</f>
        <v/>
      </c>
      <c r="BN46" s="34" t="str">
        <f>IFERROR(AVERAGE(AC46:AE46),"")</f>
        <v/>
      </c>
      <c r="BO46" s="34" t="str">
        <f>IFERROR(AVERAGE(AF46:AH46),"")</f>
        <v/>
      </c>
      <c r="BP46" s="34" t="str">
        <f>IFERROR(AVERAGE(AI46:AK46),"")</f>
        <v/>
      </c>
      <c r="BQ46" s="34" t="str">
        <f>IFERROR(AVERAGE(AL46:AN46),"")</f>
        <v/>
      </c>
      <c r="BR46" s="34" t="str">
        <f>IFERROR(AVERAGE(AO46:AQ46),"")</f>
        <v/>
      </c>
      <c r="BS46" s="34" t="str">
        <f>IFERROR(AVERAGE(AR46:AT46),"")</f>
        <v/>
      </c>
      <c r="BT46" s="34" t="str">
        <f>IFERROR(AVERAGE(AU46:AW46),"")</f>
        <v/>
      </c>
      <c r="BU46" s="34" t="str">
        <f>IFERROR(AVERAGE(Y46:AW46),"")</f>
        <v/>
      </c>
      <c r="BV46" s="24" t="str">
        <f>IF(BU46="","",IF(BU46&gt;=3.67,"Tinggi / High",IF(BU46&gt;=2.34,"Sederhana / Moderate","Rendah / Low")))</f>
        <v/>
      </c>
      <c r="BW46" s="30" t="str">
        <f>IF($B46="","",COUNTIF(Q46:X46,"Ya / Yes"))</f>
        <v/>
      </c>
    </row>
    <row r="47" spans="1:75" ht="15.75" customHeight="1" x14ac:dyDescent="0.2">
      <c r="A47" s="24" t="str">
        <f>IF($B47="","",ROW()-7)</f>
        <v/>
      </c>
      <c r="B47" s="25"/>
      <c r="C47" s="26"/>
      <c r="D47" s="25"/>
      <c r="E47" s="25"/>
      <c r="F47" s="25"/>
      <c r="G47" s="25"/>
      <c r="H47" s="25"/>
      <c r="I47" s="27"/>
      <c r="J47" s="25"/>
      <c r="K47" s="25"/>
      <c r="L47" s="27"/>
      <c r="M47" s="28"/>
      <c r="N47" s="28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8"/>
      <c r="AZ47" s="29"/>
      <c r="BA47" s="29"/>
      <c r="BB47" s="27"/>
      <c r="BC47" s="30" t="str">
        <f>IF(OR($B47="",$L47="",$AX47=""),"",MAX(0,$L47-$AX47))</f>
        <v/>
      </c>
      <c r="BD47" s="31" t="str">
        <f>IF(OR($B47="",$L47="",$AX47=""),"",IFERROR($M47*(1+$BA47)^BC47,""))</f>
        <v/>
      </c>
      <c r="BE47" s="31" t="str">
        <f>IF(OR($B47="",$L47="",$AX47=""),"",IFERROR(BD47*12*$BB47,""))</f>
        <v/>
      </c>
      <c r="BF47" s="31" t="str">
        <f>IF(OR($B47="",$L47="",$AX47=""),"",IFERROR($N47*(1+$AZ47)^BC47,""))</f>
        <v/>
      </c>
      <c r="BG47" s="31" t="str">
        <f>IF(OR($B47="",$L47="",$AX47=""),"",IFERROR($AY47*12*IF($AZ47=0,BC47,((1+$AZ47)^BC47-1)/$AZ47),""))</f>
        <v/>
      </c>
      <c r="BH47" s="31" t="str">
        <f>IF(OR($B47="",$L47="",$AX47=""),"",IFERROR(BF47+BG47,""))</f>
        <v/>
      </c>
      <c r="BI47" s="32" t="str">
        <f>IF(OR($B47="",$L47="",$AX47=""),"",IFERROR(BH47-BE47,""))</f>
        <v/>
      </c>
      <c r="BJ47" s="33" t="str">
        <f>IF(OR($B47="",$L47="",$AX47=""),"",IFERROR(BH47/BE47,""))</f>
        <v/>
      </c>
      <c r="BK47" s="24" t="str">
        <f>IF(NOT(ISNUMBER(BJ47)),"",IF(BJ47&gt;=1,"Mencukupi / Adequate",IF(BJ47&gt;=0.75,"Hampir mencukupi / Nearly adequate","Tidak mencukupi / Inadequate")))</f>
        <v/>
      </c>
      <c r="BL47" s="31" t="str">
        <f>IF(OR($B47="",$L47="",$AX47=""),"",IFERROR(IF(BI47&gt;=0,0,-BI47/(12*IF($AZ47=0,BC47,((1+$AZ47)^BC47-1)/$AZ47))),""))</f>
        <v/>
      </c>
      <c r="BM47" s="34" t="str">
        <f>IFERROR(AVERAGE(Y47:AB47),"")</f>
        <v/>
      </c>
      <c r="BN47" s="34" t="str">
        <f>IFERROR(AVERAGE(AC47:AE47),"")</f>
        <v/>
      </c>
      <c r="BO47" s="34" t="str">
        <f>IFERROR(AVERAGE(AF47:AH47),"")</f>
        <v/>
      </c>
      <c r="BP47" s="34" t="str">
        <f>IFERROR(AVERAGE(AI47:AK47),"")</f>
        <v/>
      </c>
      <c r="BQ47" s="34" t="str">
        <f>IFERROR(AVERAGE(AL47:AN47),"")</f>
        <v/>
      </c>
      <c r="BR47" s="34" t="str">
        <f>IFERROR(AVERAGE(AO47:AQ47),"")</f>
        <v/>
      </c>
      <c r="BS47" s="34" t="str">
        <f>IFERROR(AVERAGE(AR47:AT47),"")</f>
        <v/>
      </c>
      <c r="BT47" s="34" t="str">
        <f>IFERROR(AVERAGE(AU47:AW47),"")</f>
        <v/>
      </c>
      <c r="BU47" s="34" t="str">
        <f>IFERROR(AVERAGE(Y47:AW47),"")</f>
        <v/>
      </c>
      <c r="BV47" s="24" t="str">
        <f>IF(BU47="","",IF(BU47&gt;=3.67,"Tinggi / High",IF(BU47&gt;=2.34,"Sederhana / Moderate","Rendah / Low")))</f>
        <v/>
      </c>
      <c r="BW47" s="30" t="str">
        <f>IF($B47="","",COUNTIF(Q47:X47,"Ya / Yes"))</f>
        <v/>
      </c>
    </row>
    <row r="48" spans="1:75" ht="15.75" customHeight="1" x14ac:dyDescent="0.2">
      <c r="A48" s="24" t="str">
        <f>IF($B48="","",ROW()-7)</f>
        <v/>
      </c>
      <c r="B48" s="25"/>
      <c r="C48" s="26"/>
      <c r="D48" s="25"/>
      <c r="E48" s="25"/>
      <c r="F48" s="25"/>
      <c r="G48" s="25"/>
      <c r="H48" s="25"/>
      <c r="I48" s="27"/>
      <c r="J48" s="25"/>
      <c r="K48" s="25"/>
      <c r="L48" s="27"/>
      <c r="M48" s="28"/>
      <c r="N48" s="28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8"/>
      <c r="AZ48" s="29"/>
      <c r="BA48" s="29"/>
      <c r="BB48" s="27"/>
      <c r="BC48" s="30" t="str">
        <f>IF(OR($B48="",$L48="",$AX48=""),"",MAX(0,$L48-$AX48))</f>
        <v/>
      </c>
      <c r="BD48" s="31" t="str">
        <f>IF(OR($B48="",$L48="",$AX48=""),"",IFERROR($M48*(1+$BA48)^BC48,""))</f>
        <v/>
      </c>
      <c r="BE48" s="31" t="str">
        <f>IF(OR($B48="",$L48="",$AX48=""),"",IFERROR(BD48*12*$BB48,""))</f>
        <v/>
      </c>
      <c r="BF48" s="31" t="str">
        <f>IF(OR($B48="",$L48="",$AX48=""),"",IFERROR($N48*(1+$AZ48)^BC48,""))</f>
        <v/>
      </c>
      <c r="BG48" s="31" t="str">
        <f>IF(OR($B48="",$L48="",$AX48=""),"",IFERROR($AY48*12*IF($AZ48=0,BC48,((1+$AZ48)^BC48-1)/$AZ48),""))</f>
        <v/>
      </c>
      <c r="BH48" s="31" t="str">
        <f>IF(OR($B48="",$L48="",$AX48=""),"",IFERROR(BF48+BG48,""))</f>
        <v/>
      </c>
      <c r="BI48" s="32" t="str">
        <f>IF(OR($B48="",$L48="",$AX48=""),"",IFERROR(BH48-BE48,""))</f>
        <v/>
      </c>
      <c r="BJ48" s="33" t="str">
        <f>IF(OR($B48="",$L48="",$AX48=""),"",IFERROR(BH48/BE48,""))</f>
        <v/>
      </c>
      <c r="BK48" s="24" t="str">
        <f>IF(NOT(ISNUMBER(BJ48)),"",IF(BJ48&gt;=1,"Mencukupi / Adequate",IF(BJ48&gt;=0.75,"Hampir mencukupi / Nearly adequate","Tidak mencukupi / Inadequate")))</f>
        <v/>
      </c>
      <c r="BL48" s="31" t="str">
        <f>IF(OR($B48="",$L48="",$AX48=""),"",IFERROR(IF(BI48&gt;=0,0,-BI48/(12*IF($AZ48=0,BC48,((1+$AZ48)^BC48-1)/$AZ48))),""))</f>
        <v/>
      </c>
      <c r="BM48" s="34" t="str">
        <f>IFERROR(AVERAGE(Y48:AB48),"")</f>
        <v/>
      </c>
      <c r="BN48" s="34" t="str">
        <f>IFERROR(AVERAGE(AC48:AE48),"")</f>
        <v/>
      </c>
      <c r="BO48" s="34" t="str">
        <f>IFERROR(AVERAGE(AF48:AH48),"")</f>
        <v/>
      </c>
      <c r="BP48" s="34" t="str">
        <f>IFERROR(AVERAGE(AI48:AK48),"")</f>
        <v/>
      </c>
      <c r="BQ48" s="34" t="str">
        <f>IFERROR(AVERAGE(AL48:AN48),"")</f>
        <v/>
      </c>
      <c r="BR48" s="34" t="str">
        <f>IFERROR(AVERAGE(AO48:AQ48),"")</f>
        <v/>
      </c>
      <c r="BS48" s="34" t="str">
        <f>IFERROR(AVERAGE(AR48:AT48),"")</f>
        <v/>
      </c>
      <c r="BT48" s="34" t="str">
        <f>IFERROR(AVERAGE(AU48:AW48),"")</f>
        <v/>
      </c>
      <c r="BU48" s="34" t="str">
        <f>IFERROR(AVERAGE(Y48:AW48),"")</f>
        <v/>
      </c>
      <c r="BV48" s="24" t="str">
        <f>IF(BU48="","",IF(BU48&gt;=3.67,"Tinggi / High",IF(BU48&gt;=2.34,"Sederhana / Moderate","Rendah / Low")))</f>
        <v/>
      </c>
      <c r="BW48" s="30" t="str">
        <f>IF($B48="","",COUNTIF(Q48:X48,"Ya / Yes"))</f>
        <v/>
      </c>
    </row>
    <row r="49" spans="1:75" ht="15.75" customHeight="1" x14ac:dyDescent="0.2">
      <c r="A49" s="24" t="str">
        <f>IF($B49="","",ROW()-7)</f>
        <v/>
      </c>
      <c r="B49" s="25"/>
      <c r="C49" s="26"/>
      <c r="D49" s="25"/>
      <c r="E49" s="25"/>
      <c r="F49" s="25"/>
      <c r="G49" s="25"/>
      <c r="H49" s="25"/>
      <c r="I49" s="27"/>
      <c r="J49" s="25"/>
      <c r="K49" s="25"/>
      <c r="L49" s="27"/>
      <c r="M49" s="28"/>
      <c r="N49" s="28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8"/>
      <c r="AZ49" s="29"/>
      <c r="BA49" s="29"/>
      <c r="BB49" s="27"/>
      <c r="BC49" s="30" t="str">
        <f>IF(OR($B49="",$L49="",$AX49=""),"",MAX(0,$L49-$AX49))</f>
        <v/>
      </c>
      <c r="BD49" s="31" t="str">
        <f>IF(OR($B49="",$L49="",$AX49=""),"",IFERROR($M49*(1+$BA49)^BC49,""))</f>
        <v/>
      </c>
      <c r="BE49" s="31" t="str">
        <f>IF(OR($B49="",$L49="",$AX49=""),"",IFERROR(BD49*12*$BB49,""))</f>
        <v/>
      </c>
      <c r="BF49" s="31" t="str">
        <f>IF(OR($B49="",$L49="",$AX49=""),"",IFERROR($N49*(1+$AZ49)^BC49,""))</f>
        <v/>
      </c>
      <c r="BG49" s="31" t="str">
        <f>IF(OR($B49="",$L49="",$AX49=""),"",IFERROR($AY49*12*IF($AZ49=0,BC49,((1+$AZ49)^BC49-1)/$AZ49),""))</f>
        <v/>
      </c>
      <c r="BH49" s="31" t="str">
        <f>IF(OR($B49="",$L49="",$AX49=""),"",IFERROR(BF49+BG49,""))</f>
        <v/>
      </c>
      <c r="BI49" s="32" t="str">
        <f>IF(OR($B49="",$L49="",$AX49=""),"",IFERROR(BH49-BE49,""))</f>
        <v/>
      </c>
      <c r="BJ49" s="33" t="str">
        <f>IF(OR($B49="",$L49="",$AX49=""),"",IFERROR(BH49/BE49,""))</f>
        <v/>
      </c>
      <c r="BK49" s="24" t="str">
        <f>IF(NOT(ISNUMBER(BJ49)),"",IF(BJ49&gt;=1,"Mencukupi / Adequate",IF(BJ49&gt;=0.75,"Hampir mencukupi / Nearly adequate","Tidak mencukupi / Inadequate")))</f>
        <v/>
      </c>
      <c r="BL49" s="31" t="str">
        <f>IF(OR($B49="",$L49="",$AX49=""),"",IFERROR(IF(BI49&gt;=0,0,-BI49/(12*IF($AZ49=0,BC49,((1+$AZ49)^BC49-1)/$AZ49))),""))</f>
        <v/>
      </c>
      <c r="BM49" s="34" t="str">
        <f>IFERROR(AVERAGE(Y49:AB49),"")</f>
        <v/>
      </c>
      <c r="BN49" s="34" t="str">
        <f>IFERROR(AVERAGE(AC49:AE49),"")</f>
        <v/>
      </c>
      <c r="BO49" s="34" t="str">
        <f>IFERROR(AVERAGE(AF49:AH49),"")</f>
        <v/>
      </c>
      <c r="BP49" s="34" t="str">
        <f>IFERROR(AVERAGE(AI49:AK49),"")</f>
        <v/>
      </c>
      <c r="BQ49" s="34" t="str">
        <f>IFERROR(AVERAGE(AL49:AN49),"")</f>
        <v/>
      </c>
      <c r="BR49" s="34" t="str">
        <f>IFERROR(AVERAGE(AO49:AQ49),"")</f>
        <v/>
      </c>
      <c r="BS49" s="34" t="str">
        <f>IFERROR(AVERAGE(AR49:AT49),"")</f>
        <v/>
      </c>
      <c r="BT49" s="34" t="str">
        <f>IFERROR(AVERAGE(AU49:AW49),"")</f>
        <v/>
      </c>
      <c r="BU49" s="34" t="str">
        <f>IFERROR(AVERAGE(Y49:AW49),"")</f>
        <v/>
      </c>
      <c r="BV49" s="24" t="str">
        <f>IF(BU49="","",IF(BU49&gt;=3.67,"Tinggi / High",IF(BU49&gt;=2.34,"Sederhana / Moderate","Rendah / Low")))</f>
        <v/>
      </c>
      <c r="BW49" s="30" t="str">
        <f>IF($B49="","",COUNTIF(Q49:X49,"Ya / Yes"))</f>
        <v/>
      </c>
    </row>
    <row r="50" spans="1:75" ht="15.75" customHeight="1" x14ac:dyDescent="0.2">
      <c r="A50" s="24" t="str">
        <f>IF($B50="","",ROW()-7)</f>
        <v/>
      </c>
      <c r="B50" s="25"/>
      <c r="C50" s="26"/>
      <c r="D50" s="25"/>
      <c r="E50" s="25"/>
      <c r="F50" s="25"/>
      <c r="G50" s="25"/>
      <c r="H50" s="25"/>
      <c r="I50" s="27"/>
      <c r="J50" s="25"/>
      <c r="K50" s="25"/>
      <c r="L50" s="27"/>
      <c r="M50" s="28"/>
      <c r="N50" s="28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8"/>
      <c r="AZ50" s="29"/>
      <c r="BA50" s="29"/>
      <c r="BB50" s="27"/>
      <c r="BC50" s="30" t="str">
        <f>IF(OR($B50="",$L50="",$AX50=""),"",MAX(0,$L50-$AX50))</f>
        <v/>
      </c>
      <c r="BD50" s="31" t="str">
        <f>IF(OR($B50="",$L50="",$AX50=""),"",IFERROR($M50*(1+$BA50)^BC50,""))</f>
        <v/>
      </c>
      <c r="BE50" s="31" t="str">
        <f>IF(OR($B50="",$L50="",$AX50=""),"",IFERROR(BD50*12*$BB50,""))</f>
        <v/>
      </c>
      <c r="BF50" s="31" t="str">
        <f>IF(OR($B50="",$L50="",$AX50=""),"",IFERROR($N50*(1+$AZ50)^BC50,""))</f>
        <v/>
      </c>
      <c r="BG50" s="31" t="str">
        <f>IF(OR($B50="",$L50="",$AX50=""),"",IFERROR($AY50*12*IF($AZ50=0,BC50,((1+$AZ50)^BC50-1)/$AZ50),""))</f>
        <v/>
      </c>
      <c r="BH50" s="31" t="str">
        <f>IF(OR($B50="",$L50="",$AX50=""),"",IFERROR(BF50+BG50,""))</f>
        <v/>
      </c>
      <c r="BI50" s="32" t="str">
        <f>IF(OR($B50="",$L50="",$AX50=""),"",IFERROR(BH50-BE50,""))</f>
        <v/>
      </c>
      <c r="BJ50" s="33" t="str">
        <f>IF(OR($B50="",$L50="",$AX50=""),"",IFERROR(BH50/BE50,""))</f>
        <v/>
      </c>
      <c r="BK50" s="24" t="str">
        <f>IF(NOT(ISNUMBER(BJ50)),"",IF(BJ50&gt;=1,"Mencukupi / Adequate",IF(BJ50&gt;=0.75,"Hampir mencukupi / Nearly adequate","Tidak mencukupi / Inadequate")))</f>
        <v/>
      </c>
      <c r="BL50" s="31" t="str">
        <f>IF(OR($B50="",$L50="",$AX50=""),"",IFERROR(IF(BI50&gt;=0,0,-BI50/(12*IF($AZ50=0,BC50,((1+$AZ50)^BC50-1)/$AZ50))),""))</f>
        <v/>
      </c>
      <c r="BM50" s="34" t="str">
        <f>IFERROR(AVERAGE(Y50:AB50),"")</f>
        <v/>
      </c>
      <c r="BN50" s="34" t="str">
        <f>IFERROR(AVERAGE(AC50:AE50),"")</f>
        <v/>
      </c>
      <c r="BO50" s="34" t="str">
        <f>IFERROR(AVERAGE(AF50:AH50),"")</f>
        <v/>
      </c>
      <c r="BP50" s="34" t="str">
        <f>IFERROR(AVERAGE(AI50:AK50),"")</f>
        <v/>
      </c>
      <c r="BQ50" s="34" t="str">
        <f>IFERROR(AVERAGE(AL50:AN50),"")</f>
        <v/>
      </c>
      <c r="BR50" s="34" t="str">
        <f>IFERROR(AVERAGE(AO50:AQ50),"")</f>
        <v/>
      </c>
      <c r="BS50" s="34" t="str">
        <f>IFERROR(AVERAGE(AR50:AT50),"")</f>
        <v/>
      </c>
      <c r="BT50" s="34" t="str">
        <f>IFERROR(AVERAGE(AU50:AW50),"")</f>
        <v/>
      </c>
      <c r="BU50" s="34" t="str">
        <f>IFERROR(AVERAGE(Y50:AW50),"")</f>
        <v/>
      </c>
      <c r="BV50" s="24" t="str">
        <f>IF(BU50="","",IF(BU50&gt;=3.67,"Tinggi / High",IF(BU50&gt;=2.34,"Sederhana / Moderate","Rendah / Low")))</f>
        <v/>
      </c>
      <c r="BW50" s="30" t="str">
        <f>IF($B50="","",COUNTIF(Q50:X50,"Ya / Yes"))</f>
        <v/>
      </c>
    </row>
    <row r="51" spans="1:75" ht="15.75" customHeight="1" x14ac:dyDescent="0.2">
      <c r="A51" s="24" t="str">
        <f>IF($B51="","",ROW()-7)</f>
        <v/>
      </c>
      <c r="B51" s="25"/>
      <c r="C51" s="26"/>
      <c r="D51" s="25"/>
      <c r="E51" s="25"/>
      <c r="F51" s="25"/>
      <c r="G51" s="25"/>
      <c r="H51" s="25"/>
      <c r="I51" s="27"/>
      <c r="J51" s="25"/>
      <c r="K51" s="25"/>
      <c r="L51" s="27"/>
      <c r="M51" s="28"/>
      <c r="N51" s="28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8"/>
      <c r="AZ51" s="29"/>
      <c r="BA51" s="29"/>
      <c r="BB51" s="27"/>
      <c r="BC51" s="30" t="str">
        <f>IF(OR($B51="",$L51="",$AX51=""),"",MAX(0,$L51-$AX51))</f>
        <v/>
      </c>
      <c r="BD51" s="31" t="str">
        <f>IF(OR($B51="",$L51="",$AX51=""),"",IFERROR($M51*(1+$BA51)^BC51,""))</f>
        <v/>
      </c>
      <c r="BE51" s="31" t="str">
        <f>IF(OR($B51="",$L51="",$AX51=""),"",IFERROR(BD51*12*$BB51,""))</f>
        <v/>
      </c>
      <c r="BF51" s="31" t="str">
        <f>IF(OR($B51="",$L51="",$AX51=""),"",IFERROR($N51*(1+$AZ51)^BC51,""))</f>
        <v/>
      </c>
      <c r="BG51" s="31" t="str">
        <f>IF(OR($B51="",$L51="",$AX51=""),"",IFERROR($AY51*12*IF($AZ51=0,BC51,((1+$AZ51)^BC51-1)/$AZ51),""))</f>
        <v/>
      </c>
      <c r="BH51" s="31" t="str">
        <f>IF(OR($B51="",$L51="",$AX51=""),"",IFERROR(BF51+BG51,""))</f>
        <v/>
      </c>
      <c r="BI51" s="32" t="str">
        <f>IF(OR($B51="",$L51="",$AX51=""),"",IFERROR(BH51-BE51,""))</f>
        <v/>
      </c>
      <c r="BJ51" s="33" t="str">
        <f>IF(OR($B51="",$L51="",$AX51=""),"",IFERROR(BH51/BE51,""))</f>
        <v/>
      </c>
      <c r="BK51" s="24" t="str">
        <f>IF(NOT(ISNUMBER(BJ51)),"",IF(BJ51&gt;=1,"Mencukupi / Adequate",IF(BJ51&gt;=0.75,"Hampir mencukupi / Nearly adequate","Tidak mencukupi / Inadequate")))</f>
        <v/>
      </c>
      <c r="BL51" s="31" t="str">
        <f>IF(OR($B51="",$L51="",$AX51=""),"",IFERROR(IF(BI51&gt;=0,0,-BI51/(12*IF($AZ51=0,BC51,((1+$AZ51)^BC51-1)/$AZ51))),""))</f>
        <v/>
      </c>
      <c r="BM51" s="34" t="str">
        <f>IFERROR(AVERAGE(Y51:AB51),"")</f>
        <v/>
      </c>
      <c r="BN51" s="34" t="str">
        <f>IFERROR(AVERAGE(AC51:AE51),"")</f>
        <v/>
      </c>
      <c r="BO51" s="34" t="str">
        <f>IFERROR(AVERAGE(AF51:AH51),"")</f>
        <v/>
      </c>
      <c r="BP51" s="34" t="str">
        <f>IFERROR(AVERAGE(AI51:AK51),"")</f>
        <v/>
      </c>
      <c r="BQ51" s="34" t="str">
        <f>IFERROR(AVERAGE(AL51:AN51),"")</f>
        <v/>
      </c>
      <c r="BR51" s="34" t="str">
        <f>IFERROR(AVERAGE(AO51:AQ51),"")</f>
        <v/>
      </c>
      <c r="BS51" s="34" t="str">
        <f>IFERROR(AVERAGE(AR51:AT51),"")</f>
        <v/>
      </c>
      <c r="BT51" s="34" t="str">
        <f>IFERROR(AVERAGE(AU51:AW51),"")</f>
        <v/>
      </c>
      <c r="BU51" s="34" t="str">
        <f>IFERROR(AVERAGE(Y51:AW51),"")</f>
        <v/>
      </c>
      <c r="BV51" s="24" t="str">
        <f>IF(BU51="","",IF(BU51&gt;=3.67,"Tinggi / High",IF(BU51&gt;=2.34,"Sederhana / Moderate","Rendah / Low")))</f>
        <v/>
      </c>
      <c r="BW51" s="30" t="str">
        <f>IF($B51="","",COUNTIF(Q51:X51,"Ya / Yes"))</f>
        <v/>
      </c>
    </row>
    <row r="52" spans="1:75" ht="15.75" customHeight="1" x14ac:dyDescent="0.2">
      <c r="A52" s="24" t="str">
        <f>IF($B52="","",ROW()-7)</f>
        <v/>
      </c>
      <c r="B52" s="25"/>
      <c r="C52" s="26"/>
      <c r="D52" s="25"/>
      <c r="E52" s="25"/>
      <c r="F52" s="25"/>
      <c r="G52" s="25"/>
      <c r="H52" s="25"/>
      <c r="I52" s="27"/>
      <c r="J52" s="25"/>
      <c r="K52" s="25"/>
      <c r="L52" s="27"/>
      <c r="M52" s="28"/>
      <c r="N52" s="28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8"/>
      <c r="AZ52" s="29"/>
      <c r="BA52" s="29"/>
      <c r="BB52" s="27"/>
      <c r="BC52" s="30" t="str">
        <f>IF(OR($B52="",$L52="",$AX52=""),"",MAX(0,$L52-$AX52))</f>
        <v/>
      </c>
      <c r="BD52" s="31" t="str">
        <f>IF(OR($B52="",$L52="",$AX52=""),"",IFERROR($M52*(1+$BA52)^BC52,""))</f>
        <v/>
      </c>
      <c r="BE52" s="31" t="str">
        <f>IF(OR($B52="",$L52="",$AX52=""),"",IFERROR(BD52*12*$BB52,""))</f>
        <v/>
      </c>
      <c r="BF52" s="31" t="str">
        <f>IF(OR($B52="",$L52="",$AX52=""),"",IFERROR($N52*(1+$AZ52)^BC52,""))</f>
        <v/>
      </c>
      <c r="BG52" s="31" t="str">
        <f>IF(OR($B52="",$L52="",$AX52=""),"",IFERROR($AY52*12*IF($AZ52=0,BC52,((1+$AZ52)^BC52-1)/$AZ52),""))</f>
        <v/>
      </c>
      <c r="BH52" s="31" t="str">
        <f>IF(OR($B52="",$L52="",$AX52=""),"",IFERROR(BF52+BG52,""))</f>
        <v/>
      </c>
      <c r="BI52" s="32" t="str">
        <f>IF(OR($B52="",$L52="",$AX52=""),"",IFERROR(BH52-BE52,""))</f>
        <v/>
      </c>
      <c r="BJ52" s="33" t="str">
        <f>IF(OR($B52="",$L52="",$AX52=""),"",IFERROR(BH52/BE52,""))</f>
        <v/>
      </c>
      <c r="BK52" s="24" t="str">
        <f>IF(NOT(ISNUMBER(BJ52)),"",IF(BJ52&gt;=1,"Mencukupi / Adequate",IF(BJ52&gt;=0.75,"Hampir mencukupi / Nearly adequate","Tidak mencukupi / Inadequate")))</f>
        <v/>
      </c>
      <c r="BL52" s="31" t="str">
        <f>IF(OR($B52="",$L52="",$AX52=""),"",IFERROR(IF(BI52&gt;=0,0,-BI52/(12*IF($AZ52=0,BC52,((1+$AZ52)^BC52-1)/$AZ52))),""))</f>
        <v/>
      </c>
      <c r="BM52" s="34" t="str">
        <f>IFERROR(AVERAGE(Y52:AB52),"")</f>
        <v/>
      </c>
      <c r="BN52" s="34" t="str">
        <f>IFERROR(AVERAGE(AC52:AE52),"")</f>
        <v/>
      </c>
      <c r="BO52" s="34" t="str">
        <f>IFERROR(AVERAGE(AF52:AH52),"")</f>
        <v/>
      </c>
      <c r="BP52" s="34" t="str">
        <f>IFERROR(AVERAGE(AI52:AK52),"")</f>
        <v/>
      </c>
      <c r="BQ52" s="34" t="str">
        <f>IFERROR(AVERAGE(AL52:AN52),"")</f>
        <v/>
      </c>
      <c r="BR52" s="34" t="str">
        <f>IFERROR(AVERAGE(AO52:AQ52),"")</f>
        <v/>
      </c>
      <c r="BS52" s="34" t="str">
        <f>IFERROR(AVERAGE(AR52:AT52),"")</f>
        <v/>
      </c>
      <c r="BT52" s="34" t="str">
        <f>IFERROR(AVERAGE(AU52:AW52),"")</f>
        <v/>
      </c>
      <c r="BU52" s="34" t="str">
        <f>IFERROR(AVERAGE(Y52:AW52),"")</f>
        <v/>
      </c>
      <c r="BV52" s="24" t="str">
        <f>IF(BU52="","",IF(BU52&gt;=3.67,"Tinggi / High",IF(BU52&gt;=2.34,"Sederhana / Moderate","Rendah / Low")))</f>
        <v/>
      </c>
      <c r="BW52" s="30" t="str">
        <f>IF($B52="","",COUNTIF(Q52:X52,"Ya / Yes"))</f>
        <v/>
      </c>
    </row>
    <row r="53" spans="1:75" ht="15.75" customHeight="1" x14ac:dyDescent="0.2">
      <c r="A53" s="24" t="str">
        <f>IF($B53="","",ROW()-7)</f>
        <v/>
      </c>
      <c r="B53" s="25"/>
      <c r="C53" s="26"/>
      <c r="D53" s="25"/>
      <c r="E53" s="25"/>
      <c r="F53" s="25"/>
      <c r="G53" s="25"/>
      <c r="H53" s="25"/>
      <c r="I53" s="27"/>
      <c r="J53" s="25"/>
      <c r="K53" s="25"/>
      <c r="L53" s="27"/>
      <c r="M53" s="28"/>
      <c r="N53" s="28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8"/>
      <c r="AZ53" s="29"/>
      <c r="BA53" s="29"/>
      <c r="BB53" s="27"/>
      <c r="BC53" s="30" t="str">
        <f>IF(OR($B53="",$L53="",$AX53=""),"",MAX(0,$L53-$AX53))</f>
        <v/>
      </c>
      <c r="BD53" s="31" t="str">
        <f>IF(OR($B53="",$L53="",$AX53=""),"",IFERROR($M53*(1+$BA53)^BC53,""))</f>
        <v/>
      </c>
      <c r="BE53" s="31" t="str">
        <f>IF(OR($B53="",$L53="",$AX53=""),"",IFERROR(BD53*12*$BB53,""))</f>
        <v/>
      </c>
      <c r="BF53" s="31" t="str">
        <f>IF(OR($B53="",$L53="",$AX53=""),"",IFERROR($N53*(1+$AZ53)^BC53,""))</f>
        <v/>
      </c>
      <c r="BG53" s="31" t="str">
        <f>IF(OR($B53="",$L53="",$AX53=""),"",IFERROR($AY53*12*IF($AZ53=0,BC53,((1+$AZ53)^BC53-1)/$AZ53),""))</f>
        <v/>
      </c>
      <c r="BH53" s="31" t="str">
        <f>IF(OR($B53="",$L53="",$AX53=""),"",IFERROR(BF53+BG53,""))</f>
        <v/>
      </c>
      <c r="BI53" s="32" t="str">
        <f>IF(OR($B53="",$L53="",$AX53=""),"",IFERROR(BH53-BE53,""))</f>
        <v/>
      </c>
      <c r="BJ53" s="33" t="str">
        <f>IF(OR($B53="",$L53="",$AX53=""),"",IFERROR(BH53/BE53,""))</f>
        <v/>
      </c>
      <c r="BK53" s="24" t="str">
        <f>IF(NOT(ISNUMBER(BJ53)),"",IF(BJ53&gt;=1,"Mencukupi / Adequate",IF(BJ53&gt;=0.75,"Hampir mencukupi / Nearly adequate","Tidak mencukupi / Inadequate")))</f>
        <v/>
      </c>
      <c r="BL53" s="31" t="str">
        <f>IF(OR($B53="",$L53="",$AX53=""),"",IFERROR(IF(BI53&gt;=0,0,-BI53/(12*IF($AZ53=0,BC53,((1+$AZ53)^BC53-1)/$AZ53))),""))</f>
        <v/>
      </c>
      <c r="BM53" s="34" t="str">
        <f>IFERROR(AVERAGE(Y53:AB53),"")</f>
        <v/>
      </c>
      <c r="BN53" s="34" t="str">
        <f>IFERROR(AVERAGE(AC53:AE53),"")</f>
        <v/>
      </c>
      <c r="BO53" s="34" t="str">
        <f>IFERROR(AVERAGE(AF53:AH53),"")</f>
        <v/>
      </c>
      <c r="BP53" s="34" t="str">
        <f>IFERROR(AVERAGE(AI53:AK53),"")</f>
        <v/>
      </c>
      <c r="BQ53" s="34" t="str">
        <f>IFERROR(AVERAGE(AL53:AN53),"")</f>
        <v/>
      </c>
      <c r="BR53" s="34" t="str">
        <f>IFERROR(AVERAGE(AO53:AQ53),"")</f>
        <v/>
      </c>
      <c r="BS53" s="34" t="str">
        <f>IFERROR(AVERAGE(AR53:AT53),"")</f>
        <v/>
      </c>
      <c r="BT53" s="34" t="str">
        <f>IFERROR(AVERAGE(AU53:AW53),"")</f>
        <v/>
      </c>
      <c r="BU53" s="34" t="str">
        <f>IFERROR(AVERAGE(Y53:AW53),"")</f>
        <v/>
      </c>
      <c r="BV53" s="24" t="str">
        <f>IF(BU53="","",IF(BU53&gt;=3.67,"Tinggi / High",IF(BU53&gt;=2.34,"Sederhana / Moderate","Rendah / Low")))</f>
        <v/>
      </c>
      <c r="BW53" s="30" t="str">
        <f>IF($B53="","",COUNTIF(Q53:X53,"Ya / Yes"))</f>
        <v/>
      </c>
    </row>
    <row r="54" spans="1:75" ht="15.75" customHeight="1" x14ac:dyDescent="0.2">
      <c r="A54" s="24" t="str">
        <f>IF($B54="","",ROW()-7)</f>
        <v/>
      </c>
      <c r="B54" s="25"/>
      <c r="C54" s="26"/>
      <c r="D54" s="25"/>
      <c r="E54" s="25"/>
      <c r="F54" s="25"/>
      <c r="G54" s="25"/>
      <c r="H54" s="25"/>
      <c r="I54" s="27"/>
      <c r="J54" s="25"/>
      <c r="K54" s="25"/>
      <c r="L54" s="27"/>
      <c r="M54" s="28"/>
      <c r="N54" s="28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8"/>
      <c r="AZ54" s="29"/>
      <c r="BA54" s="29"/>
      <c r="BB54" s="27"/>
      <c r="BC54" s="30" t="str">
        <f>IF(OR($B54="",$L54="",$AX54=""),"",MAX(0,$L54-$AX54))</f>
        <v/>
      </c>
      <c r="BD54" s="31" t="str">
        <f>IF(OR($B54="",$L54="",$AX54=""),"",IFERROR($M54*(1+$BA54)^BC54,""))</f>
        <v/>
      </c>
      <c r="BE54" s="31" t="str">
        <f>IF(OR($B54="",$L54="",$AX54=""),"",IFERROR(BD54*12*$BB54,""))</f>
        <v/>
      </c>
      <c r="BF54" s="31" t="str">
        <f>IF(OR($B54="",$L54="",$AX54=""),"",IFERROR($N54*(1+$AZ54)^BC54,""))</f>
        <v/>
      </c>
      <c r="BG54" s="31" t="str">
        <f>IF(OR($B54="",$L54="",$AX54=""),"",IFERROR($AY54*12*IF($AZ54=0,BC54,((1+$AZ54)^BC54-1)/$AZ54),""))</f>
        <v/>
      </c>
      <c r="BH54" s="31" t="str">
        <f>IF(OR($B54="",$L54="",$AX54=""),"",IFERROR(BF54+BG54,""))</f>
        <v/>
      </c>
      <c r="BI54" s="32" t="str">
        <f>IF(OR($B54="",$L54="",$AX54=""),"",IFERROR(BH54-BE54,""))</f>
        <v/>
      </c>
      <c r="BJ54" s="33" t="str">
        <f>IF(OR($B54="",$L54="",$AX54=""),"",IFERROR(BH54/BE54,""))</f>
        <v/>
      </c>
      <c r="BK54" s="24" t="str">
        <f>IF(NOT(ISNUMBER(BJ54)),"",IF(BJ54&gt;=1,"Mencukupi / Adequate",IF(BJ54&gt;=0.75,"Hampir mencukupi / Nearly adequate","Tidak mencukupi / Inadequate")))</f>
        <v/>
      </c>
      <c r="BL54" s="31" t="str">
        <f>IF(OR($B54="",$L54="",$AX54=""),"",IFERROR(IF(BI54&gt;=0,0,-BI54/(12*IF($AZ54=0,BC54,((1+$AZ54)^BC54-1)/$AZ54))),""))</f>
        <v/>
      </c>
      <c r="BM54" s="34" t="str">
        <f>IFERROR(AVERAGE(Y54:AB54),"")</f>
        <v/>
      </c>
      <c r="BN54" s="34" t="str">
        <f>IFERROR(AVERAGE(AC54:AE54),"")</f>
        <v/>
      </c>
      <c r="BO54" s="34" t="str">
        <f>IFERROR(AVERAGE(AF54:AH54),"")</f>
        <v/>
      </c>
      <c r="BP54" s="34" t="str">
        <f>IFERROR(AVERAGE(AI54:AK54),"")</f>
        <v/>
      </c>
      <c r="BQ54" s="34" t="str">
        <f>IFERROR(AVERAGE(AL54:AN54),"")</f>
        <v/>
      </c>
      <c r="BR54" s="34" t="str">
        <f>IFERROR(AVERAGE(AO54:AQ54),"")</f>
        <v/>
      </c>
      <c r="BS54" s="34" t="str">
        <f>IFERROR(AVERAGE(AR54:AT54),"")</f>
        <v/>
      </c>
      <c r="BT54" s="34" t="str">
        <f>IFERROR(AVERAGE(AU54:AW54),"")</f>
        <v/>
      </c>
      <c r="BU54" s="34" t="str">
        <f>IFERROR(AVERAGE(Y54:AW54),"")</f>
        <v/>
      </c>
      <c r="BV54" s="24" t="str">
        <f>IF(BU54="","",IF(BU54&gt;=3.67,"Tinggi / High",IF(BU54&gt;=2.34,"Sederhana / Moderate","Rendah / Low")))</f>
        <v/>
      </c>
      <c r="BW54" s="30" t="str">
        <f>IF($B54="","",COUNTIF(Q54:X54,"Ya / Yes"))</f>
        <v/>
      </c>
    </row>
    <row r="55" spans="1:75" ht="15.75" customHeight="1" x14ac:dyDescent="0.2">
      <c r="A55" s="24" t="str">
        <f>IF($B55="","",ROW()-7)</f>
        <v/>
      </c>
      <c r="B55" s="25"/>
      <c r="C55" s="26"/>
      <c r="D55" s="25"/>
      <c r="E55" s="25"/>
      <c r="F55" s="25"/>
      <c r="G55" s="25"/>
      <c r="H55" s="25"/>
      <c r="I55" s="27"/>
      <c r="J55" s="25"/>
      <c r="K55" s="25"/>
      <c r="L55" s="27"/>
      <c r="M55" s="28"/>
      <c r="N55" s="28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8"/>
      <c r="AZ55" s="29"/>
      <c r="BA55" s="29"/>
      <c r="BB55" s="27"/>
      <c r="BC55" s="30" t="str">
        <f>IF(OR($B55="",$L55="",$AX55=""),"",MAX(0,$L55-$AX55))</f>
        <v/>
      </c>
      <c r="BD55" s="31" t="str">
        <f>IF(OR($B55="",$L55="",$AX55=""),"",IFERROR($M55*(1+$BA55)^BC55,""))</f>
        <v/>
      </c>
      <c r="BE55" s="31" t="str">
        <f>IF(OR($B55="",$L55="",$AX55=""),"",IFERROR(BD55*12*$BB55,""))</f>
        <v/>
      </c>
      <c r="BF55" s="31" t="str">
        <f>IF(OR($B55="",$L55="",$AX55=""),"",IFERROR($N55*(1+$AZ55)^BC55,""))</f>
        <v/>
      </c>
      <c r="BG55" s="31" t="str">
        <f>IF(OR($B55="",$L55="",$AX55=""),"",IFERROR($AY55*12*IF($AZ55=0,BC55,((1+$AZ55)^BC55-1)/$AZ55),""))</f>
        <v/>
      </c>
      <c r="BH55" s="31" t="str">
        <f>IF(OR($B55="",$L55="",$AX55=""),"",IFERROR(BF55+BG55,""))</f>
        <v/>
      </c>
      <c r="BI55" s="32" t="str">
        <f>IF(OR($B55="",$L55="",$AX55=""),"",IFERROR(BH55-BE55,""))</f>
        <v/>
      </c>
      <c r="BJ55" s="33" t="str">
        <f>IF(OR($B55="",$L55="",$AX55=""),"",IFERROR(BH55/BE55,""))</f>
        <v/>
      </c>
      <c r="BK55" s="24" t="str">
        <f>IF(NOT(ISNUMBER(BJ55)),"",IF(BJ55&gt;=1,"Mencukupi / Adequate",IF(BJ55&gt;=0.75,"Hampir mencukupi / Nearly adequate","Tidak mencukupi / Inadequate")))</f>
        <v/>
      </c>
      <c r="BL55" s="31" t="str">
        <f>IF(OR($B55="",$L55="",$AX55=""),"",IFERROR(IF(BI55&gt;=0,0,-BI55/(12*IF($AZ55=0,BC55,((1+$AZ55)^BC55-1)/$AZ55))),""))</f>
        <v/>
      </c>
      <c r="BM55" s="34" t="str">
        <f>IFERROR(AVERAGE(Y55:AB55),"")</f>
        <v/>
      </c>
      <c r="BN55" s="34" t="str">
        <f>IFERROR(AVERAGE(AC55:AE55),"")</f>
        <v/>
      </c>
      <c r="BO55" s="34" t="str">
        <f>IFERROR(AVERAGE(AF55:AH55),"")</f>
        <v/>
      </c>
      <c r="BP55" s="34" t="str">
        <f>IFERROR(AVERAGE(AI55:AK55),"")</f>
        <v/>
      </c>
      <c r="BQ55" s="34" t="str">
        <f>IFERROR(AVERAGE(AL55:AN55),"")</f>
        <v/>
      </c>
      <c r="BR55" s="34" t="str">
        <f>IFERROR(AVERAGE(AO55:AQ55),"")</f>
        <v/>
      </c>
      <c r="BS55" s="34" t="str">
        <f>IFERROR(AVERAGE(AR55:AT55),"")</f>
        <v/>
      </c>
      <c r="BT55" s="34" t="str">
        <f>IFERROR(AVERAGE(AU55:AW55),"")</f>
        <v/>
      </c>
      <c r="BU55" s="34" t="str">
        <f>IFERROR(AVERAGE(Y55:AW55),"")</f>
        <v/>
      </c>
      <c r="BV55" s="24" t="str">
        <f>IF(BU55="","",IF(BU55&gt;=3.67,"Tinggi / High",IF(BU55&gt;=2.34,"Sederhana / Moderate","Rendah / Low")))</f>
        <v/>
      </c>
      <c r="BW55" s="30" t="str">
        <f>IF($B55="","",COUNTIF(Q55:X55,"Ya / Yes"))</f>
        <v/>
      </c>
    </row>
    <row r="56" spans="1:75" ht="15.75" customHeight="1" x14ac:dyDescent="0.2">
      <c r="A56" s="24" t="str">
        <f>IF($B56="","",ROW()-7)</f>
        <v/>
      </c>
      <c r="B56" s="25"/>
      <c r="C56" s="26"/>
      <c r="D56" s="25"/>
      <c r="E56" s="25"/>
      <c r="F56" s="25"/>
      <c r="G56" s="25"/>
      <c r="H56" s="25"/>
      <c r="I56" s="27"/>
      <c r="J56" s="25"/>
      <c r="K56" s="25"/>
      <c r="L56" s="27"/>
      <c r="M56" s="28"/>
      <c r="N56" s="28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8"/>
      <c r="AZ56" s="29"/>
      <c r="BA56" s="29"/>
      <c r="BB56" s="27"/>
      <c r="BC56" s="30" t="str">
        <f>IF(OR($B56="",$L56="",$AX56=""),"",MAX(0,$L56-$AX56))</f>
        <v/>
      </c>
      <c r="BD56" s="31" t="str">
        <f>IF(OR($B56="",$L56="",$AX56=""),"",IFERROR($M56*(1+$BA56)^BC56,""))</f>
        <v/>
      </c>
      <c r="BE56" s="31" t="str">
        <f>IF(OR($B56="",$L56="",$AX56=""),"",IFERROR(BD56*12*$BB56,""))</f>
        <v/>
      </c>
      <c r="BF56" s="31" t="str">
        <f>IF(OR($B56="",$L56="",$AX56=""),"",IFERROR($N56*(1+$AZ56)^BC56,""))</f>
        <v/>
      </c>
      <c r="BG56" s="31" t="str">
        <f>IF(OR($B56="",$L56="",$AX56=""),"",IFERROR($AY56*12*IF($AZ56=0,BC56,((1+$AZ56)^BC56-1)/$AZ56),""))</f>
        <v/>
      </c>
      <c r="BH56" s="31" t="str">
        <f>IF(OR($B56="",$L56="",$AX56=""),"",IFERROR(BF56+BG56,""))</f>
        <v/>
      </c>
      <c r="BI56" s="32" t="str">
        <f>IF(OR($B56="",$L56="",$AX56=""),"",IFERROR(BH56-BE56,""))</f>
        <v/>
      </c>
      <c r="BJ56" s="33" t="str">
        <f>IF(OR($B56="",$L56="",$AX56=""),"",IFERROR(BH56/BE56,""))</f>
        <v/>
      </c>
      <c r="BK56" s="24" t="str">
        <f>IF(NOT(ISNUMBER(BJ56)),"",IF(BJ56&gt;=1,"Mencukupi / Adequate",IF(BJ56&gt;=0.75,"Hampir mencukupi / Nearly adequate","Tidak mencukupi / Inadequate")))</f>
        <v/>
      </c>
      <c r="BL56" s="31" t="str">
        <f>IF(OR($B56="",$L56="",$AX56=""),"",IFERROR(IF(BI56&gt;=0,0,-BI56/(12*IF($AZ56=0,BC56,((1+$AZ56)^BC56-1)/$AZ56))),""))</f>
        <v/>
      </c>
      <c r="BM56" s="34" t="str">
        <f>IFERROR(AVERAGE(Y56:AB56),"")</f>
        <v/>
      </c>
      <c r="BN56" s="34" t="str">
        <f>IFERROR(AVERAGE(AC56:AE56),"")</f>
        <v/>
      </c>
      <c r="BO56" s="34" t="str">
        <f>IFERROR(AVERAGE(AF56:AH56),"")</f>
        <v/>
      </c>
      <c r="BP56" s="34" t="str">
        <f>IFERROR(AVERAGE(AI56:AK56),"")</f>
        <v/>
      </c>
      <c r="BQ56" s="34" t="str">
        <f>IFERROR(AVERAGE(AL56:AN56),"")</f>
        <v/>
      </c>
      <c r="BR56" s="34" t="str">
        <f>IFERROR(AVERAGE(AO56:AQ56),"")</f>
        <v/>
      </c>
      <c r="BS56" s="34" t="str">
        <f>IFERROR(AVERAGE(AR56:AT56),"")</f>
        <v/>
      </c>
      <c r="BT56" s="34" t="str">
        <f>IFERROR(AVERAGE(AU56:AW56),"")</f>
        <v/>
      </c>
      <c r="BU56" s="34" t="str">
        <f>IFERROR(AVERAGE(Y56:AW56),"")</f>
        <v/>
      </c>
      <c r="BV56" s="24" t="str">
        <f>IF(BU56="","",IF(BU56&gt;=3.67,"Tinggi / High",IF(BU56&gt;=2.34,"Sederhana / Moderate","Rendah / Low")))</f>
        <v/>
      </c>
      <c r="BW56" s="30" t="str">
        <f>IF($B56="","",COUNTIF(Q56:X56,"Ya / Yes"))</f>
        <v/>
      </c>
    </row>
    <row r="57" spans="1:75" ht="15.75" customHeight="1" x14ac:dyDescent="0.2">
      <c r="A57" s="24" t="str">
        <f>IF($B57="","",ROW()-7)</f>
        <v/>
      </c>
      <c r="B57" s="25"/>
      <c r="C57" s="26"/>
      <c r="D57" s="25"/>
      <c r="E57" s="25"/>
      <c r="F57" s="25"/>
      <c r="G57" s="25"/>
      <c r="H57" s="25"/>
      <c r="I57" s="27"/>
      <c r="J57" s="25"/>
      <c r="K57" s="25"/>
      <c r="L57" s="27"/>
      <c r="M57" s="28"/>
      <c r="N57" s="28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8"/>
      <c r="AZ57" s="29"/>
      <c r="BA57" s="29"/>
      <c r="BB57" s="27"/>
      <c r="BC57" s="30" t="str">
        <f>IF(OR($B57="",$L57="",$AX57=""),"",MAX(0,$L57-$AX57))</f>
        <v/>
      </c>
      <c r="BD57" s="31" t="str">
        <f>IF(OR($B57="",$L57="",$AX57=""),"",IFERROR($M57*(1+$BA57)^BC57,""))</f>
        <v/>
      </c>
      <c r="BE57" s="31" t="str">
        <f>IF(OR($B57="",$L57="",$AX57=""),"",IFERROR(BD57*12*$BB57,""))</f>
        <v/>
      </c>
      <c r="BF57" s="31" t="str">
        <f>IF(OR($B57="",$L57="",$AX57=""),"",IFERROR($N57*(1+$AZ57)^BC57,""))</f>
        <v/>
      </c>
      <c r="BG57" s="31" t="str">
        <f>IF(OR($B57="",$L57="",$AX57=""),"",IFERROR($AY57*12*IF($AZ57=0,BC57,((1+$AZ57)^BC57-1)/$AZ57),""))</f>
        <v/>
      </c>
      <c r="BH57" s="31" t="str">
        <f>IF(OR($B57="",$L57="",$AX57=""),"",IFERROR(BF57+BG57,""))</f>
        <v/>
      </c>
      <c r="BI57" s="32" t="str">
        <f>IF(OR($B57="",$L57="",$AX57=""),"",IFERROR(BH57-BE57,""))</f>
        <v/>
      </c>
      <c r="BJ57" s="33" t="str">
        <f>IF(OR($B57="",$L57="",$AX57=""),"",IFERROR(BH57/BE57,""))</f>
        <v/>
      </c>
      <c r="BK57" s="24" t="str">
        <f>IF(NOT(ISNUMBER(BJ57)),"",IF(BJ57&gt;=1,"Mencukupi / Adequate",IF(BJ57&gt;=0.75,"Hampir mencukupi / Nearly adequate","Tidak mencukupi / Inadequate")))</f>
        <v/>
      </c>
      <c r="BL57" s="31" t="str">
        <f>IF(OR($B57="",$L57="",$AX57=""),"",IFERROR(IF(BI57&gt;=0,0,-BI57/(12*IF($AZ57=0,BC57,((1+$AZ57)^BC57-1)/$AZ57))),""))</f>
        <v/>
      </c>
      <c r="BM57" s="34" t="str">
        <f>IFERROR(AVERAGE(Y57:AB57),"")</f>
        <v/>
      </c>
      <c r="BN57" s="34" t="str">
        <f>IFERROR(AVERAGE(AC57:AE57),"")</f>
        <v/>
      </c>
      <c r="BO57" s="34" t="str">
        <f>IFERROR(AVERAGE(AF57:AH57),"")</f>
        <v/>
      </c>
      <c r="BP57" s="34" t="str">
        <f>IFERROR(AVERAGE(AI57:AK57),"")</f>
        <v/>
      </c>
      <c r="BQ57" s="34" t="str">
        <f>IFERROR(AVERAGE(AL57:AN57),"")</f>
        <v/>
      </c>
      <c r="BR57" s="34" t="str">
        <f>IFERROR(AVERAGE(AO57:AQ57),"")</f>
        <v/>
      </c>
      <c r="BS57" s="34" t="str">
        <f>IFERROR(AVERAGE(AR57:AT57),"")</f>
        <v/>
      </c>
      <c r="BT57" s="34" t="str">
        <f>IFERROR(AVERAGE(AU57:AW57),"")</f>
        <v/>
      </c>
      <c r="BU57" s="34" t="str">
        <f>IFERROR(AVERAGE(Y57:AW57),"")</f>
        <v/>
      </c>
      <c r="BV57" s="24" t="str">
        <f>IF(BU57="","",IF(BU57&gt;=3.67,"Tinggi / High",IF(BU57&gt;=2.34,"Sederhana / Moderate","Rendah / Low")))</f>
        <v/>
      </c>
      <c r="BW57" s="30" t="str">
        <f>IF($B57="","",COUNTIF(Q57:X57,"Ya / Yes"))</f>
        <v/>
      </c>
    </row>
    <row r="58" spans="1:75" ht="15.75" customHeight="1" x14ac:dyDescent="0.2">
      <c r="A58" s="24" t="str">
        <f>IF($B58="","",ROW()-7)</f>
        <v/>
      </c>
      <c r="B58" s="25"/>
      <c r="C58" s="26"/>
      <c r="D58" s="25"/>
      <c r="E58" s="25"/>
      <c r="F58" s="25"/>
      <c r="G58" s="25"/>
      <c r="H58" s="25"/>
      <c r="I58" s="27"/>
      <c r="J58" s="25"/>
      <c r="K58" s="25"/>
      <c r="L58" s="27"/>
      <c r="M58" s="28"/>
      <c r="N58" s="28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8"/>
      <c r="AZ58" s="29"/>
      <c r="BA58" s="29"/>
      <c r="BB58" s="27"/>
      <c r="BC58" s="30" t="str">
        <f>IF(OR($B58="",$L58="",$AX58=""),"",MAX(0,$L58-$AX58))</f>
        <v/>
      </c>
      <c r="BD58" s="31" t="str">
        <f>IF(OR($B58="",$L58="",$AX58=""),"",IFERROR($M58*(1+$BA58)^BC58,""))</f>
        <v/>
      </c>
      <c r="BE58" s="31" t="str">
        <f>IF(OR($B58="",$L58="",$AX58=""),"",IFERROR(BD58*12*$BB58,""))</f>
        <v/>
      </c>
      <c r="BF58" s="31" t="str">
        <f>IF(OR($B58="",$L58="",$AX58=""),"",IFERROR($N58*(1+$AZ58)^BC58,""))</f>
        <v/>
      </c>
      <c r="BG58" s="31" t="str">
        <f>IF(OR($B58="",$L58="",$AX58=""),"",IFERROR($AY58*12*IF($AZ58=0,BC58,((1+$AZ58)^BC58-1)/$AZ58),""))</f>
        <v/>
      </c>
      <c r="BH58" s="31" t="str">
        <f>IF(OR($B58="",$L58="",$AX58=""),"",IFERROR(BF58+BG58,""))</f>
        <v/>
      </c>
      <c r="BI58" s="32" t="str">
        <f>IF(OR($B58="",$L58="",$AX58=""),"",IFERROR(BH58-BE58,""))</f>
        <v/>
      </c>
      <c r="BJ58" s="33" t="str">
        <f>IF(OR($B58="",$L58="",$AX58=""),"",IFERROR(BH58/BE58,""))</f>
        <v/>
      </c>
      <c r="BK58" s="24" t="str">
        <f>IF(NOT(ISNUMBER(BJ58)),"",IF(BJ58&gt;=1,"Mencukupi / Adequate",IF(BJ58&gt;=0.75,"Hampir mencukupi / Nearly adequate","Tidak mencukupi / Inadequate")))</f>
        <v/>
      </c>
      <c r="BL58" s="31" t="str">
        <f>IF(OR($B58="",$L58="",$AX58=""),"",IFERROR(IF(BI58&gt;=0,0,-BI58/(12*IF($AZ58=0,BC58,((1+$AZ58)^BC58-1)/$AZ58))),""))</f>
        <v/>
      </c>
      <c r="BM58" s="34" t="str">
        <f>IFERROR(AVERAGE(Y58:AB58),"")</f>
        <v/>
      </c>
      <c r="BN58" s="34" t="str">
        <f>IFERROR(AVERAGE(AC58:AE58),"")</f>
        <v/>
      </c>
      <c r="BO58" s="34" t="str">
        <f>IFERROR(AVERAGE(AF58:AH58),"")</f>
        <v/>
      </c>
      <c r="BP58" s="34" t="str">
        <f>IFERROR(AVERAGE(AI58:AK58),"")</f>
        <v/>
      </c>
      <c r="BQ58" s="34" t="str">
        <f>IFERROR(AVERAGE(AL58:AN58),"")</f>
        <v/>
      </c>
      <c r="BR58" s="34" t="str">
        <f>IFERROR(AVERAGE(AO58:AQ58),"")</f>
        <v/>
      </c>
      <c r="BS58" s="34" t="str">
        <f>IFERROR(AVERAGE(AR58:AT58),"")</f>
        <v/>
      </c>
      <c r="BT58" s="34" t="str">
        <f>IFERROR(AVERAGE(AU58:AW58),"")</f>
        <v/>
      </c>
      <c r="BU58" s="34" t="str">
        <f>IFERROR(AVERAGE(Y58:AW58),"")</f>
        <v/>
      </c>
      <c r="BV58" s="24" t="str">
        <f>IF(BU58="","",IF(BU58&gt;=3.67,"Tinggi / High",IF(BU58&gt;=2.34,"Sederhana / Moderate","Rendah / Low")))</f>
        <v/>
      </c>
      <c r="BW58" s="30" t="str">
        <f>IF($B58="","",COUNTIF(Q58:X58,"Ya / Yes"))</f>
        <v/>
      </c>
    </row>
    <row r="59" spans="1:75" ht="15.75" customHeight="1" x14ac:dyDescent="0.2">
      <c r="A59" s="24" t="str">
        <f>IF($B59="","",ROW()-7)</f>
        <v/>
      </c>
      <c r="B59" s="25"/>
      <c r="C59" s="26"/>
      <c r="D59" s="25"/>
      <c r="E59" s="25"/>
      <c r="F59" s="25"/>
      <c r="G59" s="25"/>
      <c r="H59" s="25"/>
      <c r="I59" s="27"/>
      <c r="J59" s="25"/>
      <c r="K59" s="25"/>
      <c r="L59" s="27"/>
      <c r="M59" s="28"/>
      <c r="N59" s="28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8"/>
      <c r="AZ59" s="29"/>
      <c r="BA59" s="29"/>
      <c r="BB59" s="27"/>
      <c r="BC59" s="30" t="str">
        <f>IF(OR($B59="",$L59="",$AX59=""),"",MAX(0,$L59-$AX59))</f>
        <v/>
      </c>
      <c r="BD59" s="31" t="str">
        <f>IF(OR($B59="",$L59="",$AX59=""),"",IFERROR($M59*(1+$BA59)^BC59,""))</f>
        <v/>
      </c>
      <c r="BE59" s="31" t="str">
        <f>IF(OR($B59="",$L59="",$AX59=""),"",IFERROR(BD59*12*$BB59,""))</f>
        <v/>
      </c>
      <c r="BF59" s="31" t="str">
        <f>IF(OR($B59="",$L59="",$AX59=""),"",IFERROR($N59*(1+$AZ59)^BC59,""))</f>
        <v/>
      </c>
      <c r="BG59" s="31" t="str">
        <f>IF(OR($B59="",$L59="",$AX59=""),"",IFERROR($AY59*12*IF($AZ59=0,BC59,((1+$AZ59)^BC59-1)/$AZ59),""))</f>
        <v/>
      </c>
      <c r="BH59" s="31" t="str">
        <f>IF(OR($B59="",$L59="",$AX59=""),"",IFERROR(BF59+BG59,""))</f>
        <v/>
      </c>
      <c r="BI59" s="32" t="str">
        <f>IF(OR($B59="",$L59="",$AX59=""),"",IFERROR(BH59-BE59,""))</f>
        <v/>
      </c>
      <c r="BJ59" s="33" t="str">
        <f>IF(OR($B59="",$L59="",$AX59=""),"",IFERROR(BH59/BE59,""))</f>
        <v/>
      </c>
      <c r="BK59" s="24" t="str">
        <f>IF(NOT(ISNUMBER(BJ59)),"",IF(BJ59&gt;=1,"Mencukupi / Adequate",IF(BJ59&gt;=0.75,"Hampir mencukupi / Nearly adequate","Tidak mencukupi / Inadequate")))</f>
        <v/>
      </c>
      <c r="BL59" s="31" t="str">
        <f>IF(OR($B59="",$L59="",$AX59=""),"",IFERROR(IF(BI59&gt;=0,0,-BI59/(12*IF($AZ59=0,BC59,((1+$AZ59)^BC59-1)/$AZ59))),""))</f>
        <v/>
      </c>
      <c r="BM59" s="34" t="str">
        <f>IFERROR(AVERAGE(Y59:AB59),"")</f>
        <v/>
      </c>
      <c r="BN59" s="34" t="str">
        <f>IFERROR(AVERAGE(AC59:AE59),"")</f>
        <v/>
      </c>
      <c r="BO59" s="34" t="str">
        <f>IFERROR(AVERAGE(AF59:AH59),"")</f>
        <v/>
      </c>
      <c r="BP59" s="34" t="str">
        <f>IFERROR(AVERAGE(AI59:AK59),"")</f>
        <v/>
      </c>
      <c r="BQ59" s="34" t="str">
        <f>IFERROR(AVERAGE(AL59:AN59),"")</f>
        <v/>
      </c>
      <c r="BR59" s="34" t="str">
        <f>IFERROR(AVERAGE(AO59:AQ59),"")</f>
        <v/>
      </c>
      <c r="BS59" s="34" t="str">
        <f>IFERROR(AVERAGE(AR59:AT59),"")</f>
        <v/>
      </c>
      <c r="BT59" s="34" t="str">
        <f>IFERROR(AVERAGE(AU59:AW59),"")</f>
        <v/>
      </c>
      <c r="BU59" s="34" t="str">
        <f>IFERROR(AVERAGE(Y59:AW59),"")</f>
        <v/>
      </c>
      <c r="BV59" s="24" t="str">
        <f>IF(BU59="","",IF(BU59&gt;=3.67,"Tinggi / High",IF(BU59&gt;=2.34,"Sederhana / Moderate","Rendah / Low")))</f>
        <v/>
      </c>
      <c r="BW59" s="30" t="str">
        <f>IF($B59="","",COUNTIF(Q59:X59,"Ya / Yes"))</f>
        <v/>
      </c>
    </row>
    <row r="60" spans="1:75" ht="15.75" customHeight="1" x14ac:dyDescent="0.2">
      <c r="A60" s="24" t="str">
        <f>IF($B60="","",ROW()-7)</f>
        <v/>
      </c>
      <c r="B60" s="25"/>
      <c r="C60" s="26"/>
      <c r="D60" s="25"/>
      <c r="E60" s="25"/>
      <c r="F60" s="25"/>
      <c r="G60" s="25"/>
      <c r="H60" s="25"/>
      <c r="I60" s="27"/>
      <c r="J60" s="25"/>
      <c r="K60" s="25"/>
      <c r="L60" s="27"/>
      <c r="M60" s="28"/>
      <c r="N60" s="28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8"/>
      <c r="AZ60" s="29"/>
      <c r="BA60" s="29"/>
      <c r="BB60" s="27"/>
      <c r="BC60" s="30" t="str">
        <f>IF(OR($B60="",$L60="",$AX60=""),"",MAX(0,$L60-$AX60))</f>
        <v/>
      </c>
      <c r="BD60" s="31" t="str">
        <f>IF(OR($B60="",$L60="",$AX60=""),"",IFERROR($M60*(1+$BA60)^BC60,""))</f>
        <v/>
      </c>
      <c r="BE60" s="31" t="str">
        <f>IF(OR($B60="",$L60="",$AX60=""),"",IFERROR(BD60*12*$BB60,""))</f>
        <v/>
      </c>
      <c r="BF60" s="31" t="str">
        <f>IF(OR($B60="",$L60="",$AX60=""),"",IFERROR($N60*(1+$AZ60)^BC60,""))</f>
        <v/>
      </c>
      <c r="BG60" s="31" t="str">
        <f>IF(OR($B60="",$L60="",$AX60=""),"",IFERROR($AY60*12*IF($AZ60=0,BC60,((1+$AZ60)^BC60-1)/$AZ60),""))</f>
        <v/>
      </c>
      <c r="BH60" s="31" t="str">
        <f>IF(OR($B60="",$L60="",$AX60=""),"",IFERROR(BF60+BG60,""))</f>
        <v/>
      </c>
      <c r="BI60" s="32" t="str">
        <f>IF(OR($B60="",$L60="",$AX60=""),"",IFERROR(BH60-BE60,""))</f>
        <v/>
      </c>
      <c r="BJ60" s="33" t="str">
        <f>IF(OR($B60="",$L60="",$AX60=""),"",IFERROR(BH60/BE60,""))</f>
        <v/>
      </c>
      <c r="BK60" s="24" t="str">
        <f>IF(NOT(ISNUMBER(BJ60)),"",IF(BJ60&gt;=1,"Mencukupi / Adequate",IF(BJ60&gt;=0.75,"Hampir mencukupi / Nearly adequate","Tidak mencukupi / Inadequate")))</f>
        <v/>
      </c>
      <c r="BL60" s="31" t="str">
        <f>IF(OR($B60="",$L60="",$AX60=""),"",IFERROR(IF(BI60&gt;=0,0,-BI60/(12*IF($AZ60=0,BC60,((1+$AZ60)^BC60-1)/$AZ60))),""))</f>
        <v/>
      </c>
      <c r="BM60" s="34" t="str">
        <f>IFERROR(AVERAGE(Y60:AB60),"")</f>
        <v/>
      </c>
      <c r="BN60" s="34" t="str">
        <f>IFERROR(AVERAGE(AC60:AE60),"")</f>
        <v/>
      </c>
      <c r="BO60" s="34" t="str">
        <f>IFERROR(AVERAGE(AF60:AH60),"")</f>
        <v/>
      </c>
      <c r="BP60" s="34" t="str">
        <f>IFERROR(AVERAGE(AI60:AK60),"")</f>
        <v/>
      </c>
      <c r="BQ60" s="34" t="str">
        <f>IFERROR(AVERAGE(AL60:AN60),"")</f>
        <v/>
      </c>
      <c r="BR60" s="34" t="str">
        <f>IFERROR(AVERAGE(AO60:AQ60),"")</f>
        <v/>
      </c>
      <c r="BS60" s="34" t="str">
        <f>IFERROR(AVERAGE(AR60:AT60),"")</f>
        <v/>
      </c>
      <c r="BT60" s="34" t="str">
        <f>IFERROR(AVERAGE(AU60:AW60),"")</f>
        <v/>
      </c>
      <c r="BU60" s="34" t="str">
        <f>IFERROR(AVERAGE(Y60:AW60),"")</f>
        <v/>
      </c>
      <c r="BV60" s="24" t="str">
        <f>IF(BU60="","",IF(BU60&gt;=3.67,"Tinggi / High",IF(BU60&gt;=2.34,"Sederhana / Moderate","Rendah / Low")))</f>
        <v/>
      </c>
      <c r="BW60" s="30" t="str">
        <f>IF($B60="","",COUNTIF(Q60:X60,"Ya / Yes"))</f>
        <v/>
      </c>
    </row>
    <row r="61" spans="1:75" ht="15.75" customHeight="1" x14ac:dyDescent="0.2">
      <c r="A61" s="24" t="str">
        <f>IF($B61="","",ROW()-7)</f>
        <v/>
      </c>
      <c r="B61" s="25"/>
      <c r="C61" s="26"/>
      <c r="D61" s="25"/>
      <c r="E61" s="25"/>
      <c r="F61" s="25"/>
      <c r="G61" s="25"/>
      <c r="H61" s="25"/>
      <c r="I61" s="27"/>
      <c r="J61" s="25"/>
      <c r="K61" s="25"/>
      <c r="L61" s="27"/>
      <c r="M61" s="28"/>
      <c r="N61" s="28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8"/>
      <c r="AZ61" s="29"/>
      <c r="BA61" s="29"/>
      <c r="BB61" s="27"/>
      <c r="BC61" s="30" t="str">
        <f>IF(OR($B61="",$L61="",$AX61=""),"",MAX(0,$L61-$AX61))</f>
        <v/>
      </c>
      <c r="BD61" s="31" t="str">
        <f>IF(OR($B61="",$L61="",$AX61=""),"",IFERROR($M61*(1+$BA61)^BC61,""))</f>
        <v/>
      </c>
      <c r="BE61" s="31" t="str">
        <f>IF(OR($B61="",$L61="",$AX61=""),"",IFERROR(BD61*12*$BB61,""))</f>
        <v/>
      </c>
      <c r="BF61" s="31" t="str">
        <f>IF(OR($B61="",$L61="",$AX61=""),"",IFERROR($N61*(1+$AZ61)^BC61,""))</f>
        <v/>
      </c>
      <c r="BG61" s="31" t="str">
        <f>IF(OR($B61="",$L61="",$AX61=""),"",IFERROR($AY61*12*IF($AZ61=0,BC61,((1+$AZ61)^BC61-1)/$AZ61),""))</f>
        <v/>
      </c>
      <c r="BH61" s="31" t="str">
        <f>IF(OR($B61="",$L61="",$AX61=""),"",IFERROR(BF61+BG61,""))</f>
        <v/>
      </c>
      <c r="BI61" s="32" t="str">
        <f>IF(OR($B61="",$L61="",$AX61=""),"",IFERROR(BH61-BE61,""))</f>
        <v/>
      </c>
      <c r="BJ61" s="33" t="str">
        <f>IF(OR($B61="",$L61="",$AX61=""),"",IFERROR(BH61/BE61,""))</f>
        <v/>
      </c>
      <c r="BK61" s="24" t="str">
        <f>IF(NOT(ISNUMBER(BJ61)),"",IF(BJ61&gt;=1,"Mencukupi / Adequate",IF(BJ61&gt;=0.75,"Hampir mencukupi / Nearly adequate","Tidak mencukupi / Inadequate")))</f>
        <v/>
      </c>
      <c r="BL61" s="31" t="str">
        <f>IF(OR($B61="",$L61="",$AX61=""),"",IFERROR(IF(BI61&gt;=0,0,-BI61/(12*IF($AZ61=0,BC61,((1+$AZ61)^BC61-1)/$AZ61))),""))</f>
        <v/>
      </c>
      <c r="BM61" s="34" t="str">
        <f>IFERROR(AVERAGE(Y61:AB61),"")</f>
        <v/>
      </c>
      <c r="BN61" s="34" t="str">
        <f>IFERROR(AVERAGE(AC61:AE61),"")</f>
        <v/>
      </c>
      <c r="BO61" s="34" t="str">
        <f>IFERROR(AVERAGE(AF61:AH61),"")</f>
        <v/>
      </c>
      <c r="BP61" s="34" t="str">
        <f>IFERROR(AVERAGE(AI61:AK61),"")</f>
        <v/>
      </c>
      <c r="BQ61" s="34" t="str">
        <f>IFERROR(AVERAGE(AL61:AN61),"")</f>
        <v/>
      </c>
      <c r="BR61" s="34" t="str">
        <f>IFERROR(AVERAGE(AO61:AQ61),"")</f>
        <v/>
      </c>
      <c r="BS61" s="34" t="str">
        <f>IFERROR(AVERAGE(AR61:AT61),"")</f>
        <v/>
      </c>
      <c r="BT61" s="34" t="str">
        <f>IFERROR(AVERAGE(AU61:AW61),"")</f>
        <v/>
      </c>
      <c r="BU61" s="34" t="str">
        <f>IFERROR(AVERAGE(Y61:AW61),"")</f>
        <v/>
      </c>
      <c r="BV61" s="24" t="str">
        <f>IF(BU61="","",IF(BU61&gt;=3.67,"Tinggi / High",IF(BU61&gt;=2.34,"Sederhana / Moderate","Rendah / Low")))</f>
        <v/>
      </c>
      <c r="BW61" s="30" t="str">
        <f>IF($B61="","",COUNTIF(Q61:X61,"Ya / Yes"))</f>
        <v/>
      </c>
    </row>
    <row r="62" spans="1:75" ht="15.75" customHeight="1" x14ac:dyDescent="0.2">
      <c r="A62" s="24" t="str">
        <f>IF($B62="","",ROW()-7)</f>
        <v/>
      </c>
      <c r="B62" s="25"/>
      <c r="C62" s="26"/>
      <c r="D62" s="25"/>
      <c r="E62" s="25"/>
      <c r="F62" s="25"/>
      <c r="G62" s="25"/>
      <c r="H62" s="25"/>
      <c r="I62" s="27"/>
      <c r="J62" s="25"/>
      <c r="K62" s="25"/>
      <c r="L62" s="27"/>
      <c r="M62" s="28"/>
      <c r="N62" s="28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8"/>
      <c r="AZ62" s="29"/>
      <c r="BA62" s="29"/>
      <c r="BB62" s="27"/>
      <c r="BC62" s="30" t="str">
        <f>IF(OR($B62="",$L62="",$AX62=""),"",MAX(0,$L62-$AX62))</f>
        <v/>
      </c>
      <c r="BD62" s="31" t="str">
        <f>IF(OR($B62="",$L62="",$AX62=""),"",IFERROR($M62*(1+$BA62)^BC62,""))</f>
        <v/>
      </c>
      <c r="BE62" s="31" t="str">
        <f>IF(OR($B62="",$L62="",$AX62=""),"",IFERROR(BD62*12*$BB62,""))</f>
        <v/>
      </c>
      <c r="BF62" s="31" t="str">
        <f>IF(OR($B62="",$L62="",$AX62=""),"",IFERROR($N62*(1+$AZ62)^BC62,""))</f>
        <v/>
      </c>
      <c r="BG62" s="31" t="str">
        <f>IF(OR($B62="",$L62="",$AX62=""),"",IFERROR($AY62*12*IF($AZ62=0,BC62,((1+$AZ62)^BC62-1)/$AZ62),""))</f>
        <v/>
      </c>
      <c r="BH62" s="31" t="str">
        <f>IF(OR($B62="",$L62="",$AX62=""),"",IFERROR(BF62+BG62,""))</f>
        <v/>
      </c>
      <c r="BI62" s="32" t="str">
        <f>IF(OR($B62="",$L62="",$AX62=""),"",IFERROR(BH62-BE62,""))</f>
        <v/>
      </c>
      <c r="BJ62" s="33" t="str">
        <f>IF(OR($B62="",$L62="",$AX62=""),"",IFERROR(BH62/BE62,""))</f>
        <v/>
      </c>
      <c r="BK62" s="24" t="str">
        <f>IF(NOT(ISNUMBER(BJ62)),"",IF(BJ62&gt;=1,"Mencukupi / Adequate",IF(BJ62&gt;=0.75,"Hampir mencukupi / Nearly adequate","Tidak mencukupi / Inadequate")))</f>
        <v/>
      </c>
      <c r="BL62" s="31" t="str">
        <f>IF(OR($B62="",$L62="",$AX62=""),"",IFERROR(IF(BI62&gt;=0,0,-BI62/(12*IF($AZ62=0,BC62,((1+$AZ62)^BC62-1)/$AZ62))),""))</f>
        <v/>
      </c>
      <c r="BM62" s="34" t="str">
        <f>IFERROR(AVERAGE(Y62:AB62),"")</f>
        <v/>
      </c>
      <c r="BN62" s="34" t="str">
        <f>IFERROR(AVERAGE(AC62:AE62),"")</f>
        <v/>
      </c>
      <c r="BO62" s="34" t="str">
        <f>IFERROR(AVERAGE(AF62:AH62),"")</f>
        <v/>
      </c>
      <c r="BP62" s="34" t="str">
        <f>IFERROR(AVERAGE(AI62:AK62),"")</f>
        <v/>
      </c>
      <c r="BQ62" s="34" t="str">
        <f>IFERROR(AVERAGE(AL62:AN62),"")</f>
        <v/>
      </c>
      <c r="BR62" s="34" t="str">
        <f>IFERROR(AVERAGE(AO62:AQ62),"")</f>
        <v/>
      </c>
      <c r="BS62" s="34" t="str">
        <f>IFERROR(AVERAGE(AR62:AT62),"")</f>
        <v/>
      </c>
      <c r="BT62" s="34" t="str">
        <f>IFERROR(AVERAGE(AU62:AW62),"")</f>
        <v/>
      </c>
      <c r="BU62" s="34" t="str">
        <f>IFERROR(AVERAGE(Y62:AW62),"")</f>
        <v/>
      </c>
      <c r="BV62" s="24" t="str">
        <f>IF(BU62="","",IF(BU62&gt;=3.67,"Tinggi / High",IF(BU62&gt;=2.34,"Sederhana / Moderate","Rendah / Low")))</f>
        <v/>
      </c>
      <c r="BW62" s="30" t="str">
        <f>IF($B62="","",COUNTIF(Q62:X62,"Ya / Yes"))</f>
        <v/>
      </c>
    </row>
    <row r="63" spans="1:75" ht="15.75" customHeight="1" x14ac:dyDescent="0.2">
      <c r="A63" s="24" t="str">
        <f>IF($B63="","",ROW()-7)</f>
        <v/>
      </c>
      <c r="B63" s="25"/>
      <c r="C63" s="26"/>
      <c r="D63" s="25"/>
      <c r="E63" s="25"/>
      <c r="F63" s="25"/>
      <c r="G63" s="25"/>
      <c r="H63" s="25"/>
      <c r="I63" s="27"/>
      <c r="J63" s="25"/>
      <c r="K63" s="25"/>
      <c r="L63" s="27"/>
      <c r="M63" s="28"/>
      <c r="N63" s="28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8"/>
      <c r="AZ63" s="29"/>
      <c r="BA63" s="29"/>
      <c r="BB63" s="27"/>
      <c r="BC63" s="30" t="str">
        <f>IF(OR($B63="",$L63="",$AX63=""),"",MAX(0,$L63-$AX63))</f>
        <v/>
      </c>
      <c r="BD63" s="31" t="str">
        <f>IF(OR($B63="",$L63="",$AX63=""),"",IFERROR($M63*(1+$BA63)^BC63,""))</f>
        <v/>
      </c>
      <c r="BE63" s="31" t="str">
        <f>IF(OR($B63="",$L63="",$AX63=""),"",IFERROR(BD63*12*$BB63,""))</f>
        <v/>
      </c>
      <c r="BF63" s="31" t="str">
        <f>IF(OR($B63="",$L63="",$AX63=""),"",IFERROR($N63*(1+$AZ63)^BC63,""))</f>
        <v/>
      </c>
      <c r="BG63" s="31" t="str">
        <f>IF(OR($B63="",$L63="",$AX63=""),"",IFERROR($AY63*12*IF($AZ63=0,BC63,((1+$AZ63)^BC63-1)/$AZ63),""))</f>
        <v/>
      </c>
      <c r="BH63" s="31" t="str">
        <f>IF(OR($B63="",$L63="",$AX63=""),"",IFERROR(BF63+BG63,""))</f>
        <v/>
      </c>
      <c r="BI63" s="32" t="str">
        <f>IF(OR($B63="",$L63="",$AX63=""),"",IFERROR(BH63-BE63,""))</f>
        <v/>
      </c>
      <c r="BJ63" s="33" t="str">
        <f>IF(OR($B63="",$L63="",$AX63=""),"",IFERROR(BH63/BE63,""))</f>
        <v/>
      </c>
      <c r="BK63" s="24" t="str">
        <f>IF(NOT(ISNUMBER(BJ63)),"",IF(BJ63&gt;=1,"Mencukupi / Adequate",IF(BJ63&gt;=0.75,"Hampir mencukupi / Nearly adequate","Tidak mencukupi / Inadequate")))</f>
        <v/>
      </c>
      <c r="BL63" s="31" t="str">
        <f>IF(OR($B63="",$L63="",$AX63=""),"",IFERROR(IF(BI63&gt;=0,0,-BI63/(12*IF($AZ63=0,BC63,((1+$AZ63)^BC63-1)/$AZ63))),""))</f>
        <v/>
      </c>
      <c r="BM63" s="34" t="str">
        <f>IFERROR(AVERAGE(Y63:AB63),"")</f>
        <v/>
      </c>
      <c r="BN63" s="34" t="str">
        <f>IFERROR(AVERAGE(AC63:AE63),"")</f>
        <v/>
      </c>
      <c r="BO63" s="34" t="str">
        <f>IFERROR(AVERAGE(AF63:AH63),"")</f>
        <v/>
      </c>
      <c r="BP63" s="34" t="str">
        <f>IFERROR(AVERAGE(AI63:AK63),"")</f>
        <v/>
      </c>
      <c r="BQ63" s="34" t="str">
        <f>IFERROR(AVERAGE(AL63:AN63),"")</f>
        <v/>
      </c>
      <c r="BR63" s="34" t="str">
        <f>IFERROR(AVERAGE(AO63:AQ63),"")</f>
        <v/>
      </c>
      <c r="BS63" s="34" t="str">
        <f>IFERROR(AVERAGE(AR63:AT63),"")</f>
        <v/>
      </c>
      <c r="BT63" s="34" t="str">
        <f>IFERROR(AVERAGE(AU63:AW63),"")</f>
        <v/>
      </c>
      <c r="BU63" s="34" t="str">
        <f>IFERROR(AVERAGE(Y63:AW63),"")</f>
        <v/>
      </c>
      <c r="BV63" s="24" t="str">
        <f>IF(BU63="","",IF(BU63&gt;=3.67,"Tinggi / High",IF(BU63&gt;=2.34,"Sederhana / Moderate","Rendah / Low")))</f>
        <v/>
      </c>
      <c r="BW63" s="30" t="str">
        <f>IF($B63="","",COUNTIF(Q63:X63,"Ya / Yes"))</f>
        <v/>
      </c>
    </row>
    <row r="64" spans="1:75" ht="15.75" customHeight="1" x14ac:dyDescent="0.2">
      <c r="A64" s="24" t="str">
        <f>IF($B64="","",ROW()-7)</f>
        <v/>
      </c>
      <c r="B64" s="25"/>
      <c r="C64" s="26"/>
      <c r="D64" s="25"/>
      <c r="E64" s="25"/>
      <c r="F64" s="25"/>
      <c r="G64" s="25"/>
      <c r="H64" s="25"/>
      <c r="I64" s="27"/>
      <c r="J64" s="25"/>
      <c r="K64" s="25"/>
      <c r="L64" s="27"/>
      <c r="M64" s="28"/>
      <c r="N64" s="28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8"/>
      <c r="AZ64" s="29"/>
      <c r="BA64" s="29"/>
      <c r="BB64" s="27"/>
      <c r="BC64" s="30" t="str">
        <f>IF(OR($B64="",$L64="",$AX64=""),"",MAX(0,$L64-$AX64))</f>
        <v/>
      </c>
      <c r="BD64" s="31" t="str">
        <f>IF(OR($B64="",$L64="",$AX64=""),"",IFERROR($M64*(1+$BA64)^BC64,""))</f>
        <v/>
      </c>
      <c r="BE64" s="31" t="str">
        <f>IF(OR($B64="",$L64="",$AX64=""),"",IFERROR(BD64*12*$BB64,""))</f>
        <v/>
      </c>
      <c r="BF64" s="31" t="str">
        <f>IF(OR($B64="",$L64="",$AX64=""),"",IFERROR($N64*(1+$AZ64)^BC64,""))</f>
        <v/>
      </c>
      <c r="BG64" s="31" t="str">
        <f>IF(OR($B64="",$L64="",$AX64=""),"",IFERROR($AY64*12*IF($AZ64=0,BC64,((1+$AZ64)^BC64-1)/$AZ64),""))</f>
        <v/>
      </c>
      <c r="BH64" s="31" t="str">
        <f>IF(OR($B64="",$L64="",$AX64=""),"",IFERROR(BF64+BG64,""))</f>
        <v/>
      </c>
      <c r="BI64" s="32" t="str">
        <f>IF(OR($B64="",$L64="",$AX64=""),"",IFERROR(BH64-BE64,""))</f>
        <v/>
      </c>
      <c r="BJ64" s="33" t="str">
        <f>IF(OR($B64="",$L64="",$AX64=""),"",IFERROR(BH64/BE64,""))</f>
        <v/>
      </c>
      <c r="BK64" s="24" t="str">
        <f>IF(NOT(ISNUMBER(BJ64)),"",IF(BJ64&gt;=1,"Mencukupi / Adequate",IF(BJ64&gt;=0.75,"Hampir mencukupi / Nearly adequate","Tidak mencukupi / Inadequate")))</f>
        <v/>
      </c>
      <c r="BL64" s="31" t="str">
        <f>IF(OR($B64="",$L64="",$AX64=""),"",IFERROR(IF(BI64&gt;=0,0,-BI64/(12*IF($AZ64=0,BC64,((1+$AZ64)^BC64-1)/$AZ64))),""))</f>
        <v/>
      </c>
      <c r="BM64" s="34" t="str">
        <f>IFERROR(AVERAGE(Y64:AB64),"")</f>
        <v/>
      </c>
      <c r="BN64" s="34" t="str">
        <f>IFERROR(AVERAGE(AC64:AE64),"")</f>
        <v/>
      </c>
      <c r="BO64" s="34" t="str">
        <f>IFERROR(AVERAGE(AF64:AH64),"")</f>
        <v/>
      </c>
      <c r="BP64" s="34" t="str">
        <f>IFERROR(AVERAGE(AI64:AK64),"")</f>
        <v/>
      </c>
      <c r="BQ64" s="34" t="str">
        <f>IFERROR(AVERAGE(AL64:AN64),"")</f>
        <v/>
      </c>
      <c r="BR64" s="34" t="str">
        <f>IFERROR(AVERAGE(AO64:AQ64),"")</f>
        <v/>
      </c>
      <c r="BS64" s="34" t="str">
        <f>IFERROR(AVERAGE(AR64:AT64),"")</f>
        <v/>
      </c>
      <c r="BT64" s="34" t="str">
        <f>IFERROR(AVERAGE(AU64:AW64),"")</f>
        <v/>
      </c>
      <c r="BU64" s="34" t="str">
        <f>IFERROR(AVERAGE(Y64:AW64),"")</f>
        <v/>
      </c>
      <c r="BV64" s="24" t="str">
        <f>IF(BU64="","",IF(BU64&gt;=3.67,"Tinggi / High",IF(BU64&gt;=2.34,"Sederhana / Moderate","Rendah / Low")))</f>
        <v/>
      </c>
      <c r="BW64" s="30" t="str">
        <f>IF($B64="","",COUNTIF(Q64:X64,"Ya / Yes"))</f>
        <v/>
      </c>
    </row>
    <row r="65" spans="1:75" ht="15.75" customHeight="1" x14ac:dyDescent="0.2">
      <c r="A65" s="24" t="str">
        <f>IF($B65="","",ROW()-7)</f>
        <v/>
      </c>
      <c r="B65" s="25"/>
      <c r="C65" s="26"/>
      <c r="D65" s="25"/>
      <c r="E65" s="25"/>
      <c r="F65" s="25"/>
      <c r="G65" s="25"/>
      <c r="H65" s="25"/>
      <c r="I65" s="27"/>
      <c r="J65" s="25"/>
      <c r="K65" s="25"/>
      <c r="L65" s="27"/>
      <c r="M65" s="28"/>
      <c r="N65" s="28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8"/>
      <c r="AZ65" s="29"/>
      <c r="BA65" s="29"/>
      <c r="BB65" s="27"/>
      <c r="BC65" s="30" t="str">
        <f>IF(OR($B65="",$L65="",$AX65=""),"",MAX(0,$L65-$AX65))</f>
        <v/>
      </c>
      <c r="BD65" s="31" t="str">
        <f>IF(OR($B65="",$L65="",$AX65=""),"",IFERROR($M65*(1+$BA65)^BC65,""))</f>
        <v/>
      </c>
      <c r="BE65" s="31" t="str">
        <f>IF(OR($B65="",$L65="",$AX65=""),"",IFERROR(BD65*12*$BB65,""))</f>
        <v/>
      </c>
      <c r="BF65" s="31" t="str">
        <f>IF(OR($B65="",$L65="",$AX65=""),"",IFERROR($N65*(1+$AZ65)^BC65,""))</f>
        <v/>
      </c>
      <c r="BG65" s="31" t="str">
        <f>IF(OR($B65="",$L65="",$AX65=""),"",IFERROR($AY65*12*IF($AZ65=0,BC65,((1+$AZ65)^BC65-1)/$AZ65),""))</f>
        <v/>
      </c>
      <c r="BH65" s="31" t="str">
        <f>IF(OR($B65="",$L65="",$AX65=""),"",IFERROR(BF65+BG65,""))</f>
        <v/>
      </c>
      <c r="BI65" s="32" t="str">
        <f>IF(OR($B65="",$L65="",$AX65=""),"",IFERROR(BH65-BE65,""))</f>
        <v/>
      </c>
      <c r="BJ65" s="33" t="str">
        <f>IF(OR($B65="",$L65="",$AX65=""),"",IFERROR(BH65/BE65,""))</f>
        <v/>
      </c>
      <c r="BK65" s="24" t="str">
        <f>IF(NOT(ISNUMBER(BJ65)),"",IF(BJ65&gt;=1,"Mencukupi / Adequate",IF(BJ65&gt;=0.75,"Hampir mencukupi / Nearly adequate","Tidak mencukupi / Inadequate")))</f>
        <v/>
      </c>
      <c r="BL65" s="31" t="str">
        <f>IF(OR($B65="",$L65="",$AX65=""),"",IFERROR(IF(BI65&gt;=0,0,-BI65/(12*IF($AZ65=0,BC65,((1+$AZ65)^BC65-1)/$AZ65))),""))</f>
        <v/>
      </c>
      <c r="BM65" s="34" t="str">
        <f>IFERROR(AVERAGE(Y65:AB65),"")</f>
        <v/>
      </c>
      <c r="BN65" s="34" t="str">
        <f>IFERROR(AVERAGE(AC65:AE65),"")</f>
        <v/>
      </c>
      <c r="BO65" s="34" t="str">
        <f>IFERROR(AVERAGE(AF65:AH65),"")</f>
        <v/>
      </c>
      <c r="BP65" s="34" t="str">
        <f>IFERROR(AVERAGE(AI65:AK65),"")</f>
        <v/>
      </c>
      <c r="BQ65" s="34" t="str">
        <f>IFERROR(AVERAGE(AL65:AN65),"")</f>
        <v/>
      </c>
      <c r="BR65" s="34" t="str">
        <f>IFERROR(AVERAGE(AO65:AQ65),"")</f>
        <v/>
      </c>
      <c r="BS65" s="34" t="str">
        <f>IFERROR(AVERAGE(AR65:AT65),"")</f>
        <v/>
      </c>
      <c r="BT65" s="34" t="str">
        <f>IFERROR(AVERAGE(AU65:AW65),"")</f>
        <v/>
      </c>
      <c r="BU65" s="34" t="str">
        <f>IFERROR(AVERAGE(Y65:AW65),"")</f>
        <v/>
      </c>
      <c r="BV65" s="24" t="str">
        <f>IF(BU65="","",IF(BU65&gt;=3.67,"Tinggi / High",IF(BU65&gt;=2.34,"Sederhana / Moderate","Rendah / Low")))</f>
        <v/>
      </c>
      <c r="BW65" s="30" t="str">
        <f>IF($B65="","",COUNTIF(Q65:X65,"Ya / Yes"))</f>
        <v/>
      </c>
    </row>
    <row r="66" spans="1:75" ht="15.75" customHeight="1" x14ac:dyDescent="0.2">
      <c r="A66" s="24" t="str">
        <f>IF($B66="","",ROW()-7)</f>
        <v/>
      </c>
      <c r="B66" s="25"/>
      <c r="C66" s="26"/>
      <c r="D66" s="25"/>
      <c r="E66" s="25"/>
      <c r="F66" s="25"/>
      <c r="G66" s="25"/>
      <c r="H66" s="25"/>
      <c r="I66" s="27"/>
      <c r="J66" s="25"/>
      <c r="K66" s="25"/>
      <c r="L66" s="27"/>
      <c r="M66" s="28"/>
      <c r="N66" s="28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8"/>
      <c r="AZ66" s="29"/>
      <c r="BA66" s="29"/>
      <c r="BB66" s="27"/>
      <c r="BC66" s="30" t="str">
        <f>IF(OR($B66="",$L66="",$AX66=""),"",MAX(0,$L66-$AX66))</f>
        <v/>
      </c>
      <c r="BD66" s="31" t="str">
        <f>IF(OR($B66="",$L66="",$AX66=""),"",IFERROR($M66*(1+$BA66)^BC66,""))</f>
        <v/>
      </c>
      <c r="BE66" s="31" t="str">
        <f>IF(OR($B66="",$L66="",$AX66=""),"",IFERROR(BD66*12*$BB66,""))</f>
        <v/>
      </c>
      <c r="BF66" s="31" t="str">
        <f>IF(OR($B66="",$L66="",$AX66=""),"",IFERROR($N66*(1+$AZ66)^BC66,""))</f>
        <v/>
      </c>
      <c r="BG66" s="31" t="str">
        <f>IF(OR($B66="",$L66="",$AX66=""),"",IFERROR($AY66*12*IF($AZ66=0,BC66,((1+$AZ66)^BC66-1)/$AZ66),""))</f>
        <v/>
      </c>
      <c r="BH66" s="31" t="str">
        <f>IF(OR($B66="",$L66="",$AX66=""),"",IFERROR(BF66+BG66,""))</f>
        <v/>
      </c>
      <c r="BI66" s="32" t="str">
        <f>IF(OR($B66="",$L66="",$AX66=""),"",IFERROR(BH66-BE66,""))</f>
        <v/>
      </c>
      <c r="BJ66" s="33" t="str">
        <f>IF(OR($B66="",$L66="",$AX66=""),"",IFERROR(BH66/BE66,""))</f>
        <v/>
      </c>
      <c r="BK66" s="24" t="str">
        <f>IF(NOT(ISNUMBER(BJ66)),"",IF(BJ66&gt;=1,"Mencukupi / Adequate",IF(BJ66&gt;=0.75,"Hampir mencukupi / Nearly adequate","Tidak mencukupi / Inadequate")))</f>
        <v/>
      </c>
      <c r="BL66" s="31" t="str">
        <f>IF(OR($B66="",$L66="",$AX66=""),"",IFERROR(IF(BI66&gt;=0,0,-BI66/(12*IF($AZ66=0,BC66,((1+$AZ66)^BC66-1)/$AZ66))),""))</f>
        <v/>
      </c>
      <c r="BM66" s="34" t="str">
        <f>IFERROR(AVERAGE(Y66:AB66),"")</f>
        <v/>
      </c>
      <c r="BN66" s="34" t="str">
        <f>IFERROR(AVERAGE(AC66:AE66),"")</f>
        <v/>
      </c>
      <c r="BO66" s="34" t="str">
        <f>IFERROR(AVERAGE(AF66:AH66),"")</f>
        <v/>
      </c>
      <c r="BP66" s="34" t="str">
        <f>IFERROR(AVERAGE(AI66:AK66),"")</f>
        <v/>
      </c>
      <c r="BQ66" s="34" t="str">
        <f>IFERROR(AVERAGE(AL66:AN66),"")</f>
        <v/>
      </c>
      <c r="BR66" s="34" t="str">
        <f>IFERROR(AVERAGE(AO66:AQ66),"")</f>
        <v/>
      </c>
      <c r="BS66" s="34" t="str">
        <f>IFERROR(AVERAGE(AR66:AT66),"")</f>
        <v/>
      </c>
      <c r="BT66" s="34" t="str">
        <f>IFERROR(AVERAGE(AU66:AW66),"")</f>
        <v/>
      </c>
      <c r="BU66" s="34" t="str">
        <f>IFERROR(AVERAGE(Y66:AW66),"")</f>
        <v/>
      </c>
      <c r="BV66" s="24" t="str">
        <f>IF(BU66="","",IF(BU66&gt;=3.67,"Tinggi / High",IF(BU66&gt;=2.34,"Sederhana / Moderate","Rendah / Low")))</f>
        <v/>
      </c>
      <c r="BW66" s="30" t="str">
        <f>IF($B66="","",COUNTIF(Q66:X66,"Ya / Yes"))</f>
        <v/>
      </c>
    </row>
    <row r="67" spans="1:75" ht="15.75" customHeight="1" x14ac:dyDescent="0.2">
      <c r="A67" s="24" t="str">
        <f>IF($B67="","",ROW()-7)</f>
        <v/>
      </c>
      <c r="B67" s="25"/>
      <c r="C67" s="26"/>
      <c r="D67" s="25"/>
      <c r="E67" s="25"/>
      <c r="F67" s="25"/>
      <c r="G67" s="25"/>
      <c r="H67" s="25"/>
      <c r="I67" s="27"/>
      <c r="J67" s="25"/>
      <c r="K67" s="25"/>
      <c r="L67" s="27"/>
      <c r="M67" s="28"/>
      <c r="N67" s="28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8"/>
      <c r="AZ67" s="29"/>
      <c r="BA67" s="29"/>
      <c r="BB67" s="27"/>
      <c r="BC67" s="30" t="str">
        <f>IF(OR($B67="",$L67="",$AX67=""),"",MAX(0,$L67-$AX67))</f>
        <v/>
      </c>
      <c r="BD67" s="31" t="str">
        <f>IF(OR($B67="",$L67="",$AX67=""),"",IFERROR($M67*(1+$BA67)^BC67,""))</f>
        <v/>
      </c>
      <c r="BE67" s="31" t="str">
        <f>IF(OR($B67="",$L67="",$AX67=""),"",IFERROR(BD67*12*$BB67,""))</f>
        <v/>
      </c>
      <c r="BF67" s="31" t="str">
        <f>IF(OR($B67="",$L67="",$AX67=""),"",IFERROR($N67*(1+$AZ67)^BC67,""))</f>
        <v/>
      </c>
      <c r="BG67" s="31" t="str">
        <f>IF(OR($B67="",$L67="",$AX67=""),"",IFERROR($AY67*12*IF($AZ67=0,BC67,((1+$AZ67)^BC67-1)/$AZ67),""))</f>
        <v/>
      </c>
      <c r="BH67" s="31" t="str">
        <f>IF(OR($B67="",$L67="",$AX67=""),"",IFERROR(BF67+BG67,""))</f>
        <v/>
      </c>
      <c r="BI67" s="32" t="str">
        <f>IF(OR($B67="",$L67="",$AX67=""),"",IFERROR(BH67-BE67,""))</f>
        <v/>
      </c>
      <c r="BJ67" s="33" t="str">
        <f>IF(OR($B67="",$L67="",$AX67=""),"",IFERROR(BH67/BE67,""))</f>
        <v/>
      </c>
      <c r="BK67" s="24" t="str">
        <f>IF(NOT(ISNUMBER(BJ67)),"",IF(BJ67&gt;=1,"Mencukupi / Adequate",IF(BJ67&gt;=0.75,"Hampir mencukupi / Nearly adequate","Tidak mencukupi / Inadequate")))</f>
        <v/>
      </c>
      <c r="BL67" s="31" t="str">
        <f>IF(OR($B67="",$L67="",$AX67=""),"",IFERROR(IF(BI67&gt;=0,0,-BI67/(12*IF($AZ67=0,BC67,((1+$AZ67)^BC67-1)/$AZ67))),""))</f>
        <v/>
      </c>
      <c r="BM67" s="34" t="str">
        <f>IFERROR(AVERAGE(Y67:AB67),"")</f>
        <v/>
      </c>
      <c r="BN67" s="34" t="str">
        <f>IFERROR(AVERAGE(AC67:AE67),"")</f>
        <v/>
      </c>
      <c r="BO67" s="34" t="str">
        <f>IFERROR(AVERAGE(AF67:AH67),"")</f>
        <v/>
      </c>
      <c r="BP67" s="34" t="str">
        <f>IFERROR(AVERAGE(AI67:AK67),"")</f>
        <v/>
      </c>
      <c r="BQ67" s="34" t="str">
        <f>IFERROR(AVERAGE(AL67:AN67),"")</f>
        <v/>
      </c>
      <c r="BR67" s="34" t="str">
        <f>IFERROR(AVERAGE(AO67:AQ67),"")</f>
        <v/>
      </c>
      <c r="BS67" s="34" t="str">
        <f>IFERROR(AVERAGE(AR67:AT67),"")</f>
        <v/>
      </c>
      <c r="BT67" s="34" t="str">
        <f>IFERROR(AVERAGE(AU67:AW67),"")</f>
        <v/>
      </c>
      <c r="BU67" s="34" t="str">
        <f>IFERROR(AVERAGE(Y67:AW67),"")</f>
        <v/>
      </c>
      <c r="BV67" s="24" t="str">
        <f>IF(BU67="","",IF(BU67&gt;=3.67,"Tinggi / High",IF(BU67&gt;=2.34,"Sederhana / Moderate","Rendah / Low")))</f>
        <v/>
      </c>
      <c r="BW67" s="30" t="str">
        <f>IF($B67="","",COUNTIF(Q67:X67,"Ya / Yes"))</f>
        <v/>
      </c>
    </row>
    <row r="68" spans="1:75" ht="15.75" customHeight="1" x14ac:dyDescent="0.2">
      <c r="A68" s="24" t="str">
        <f>IF($B68="","",ROW()-7)</f>
        <v/>
      </c>
      <c r="B68" s="25"/>
      <c r="C68" s="26"/>
      <c r="D68" s="25"/>
      <c r="E68" s="25"/>
      <c r="F68" s="25"/>
      <c r="G68" s="25"/>
      <c r="H68" s="25"/>
      <c r="I68" s="27"/>
      <c r="J68" s="25"/>
      <c r="K68" s="25"/>
      <c r="L68" s="27"/>
      <c r="M68" s="28"/>
      <c r="N68" s="28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8"/>
      <c r="AZ68" s="29"/>
      <c r="BA68" s="29"/>
      <c r="BB68" s="27"/>
      <c r="BC68" s="30" t="str">
        <f>IF(OR($B68="",$L68="",$AX68=""),"",MAX(0,$L68-$AX68))</f>
        <v/>
      </c>
      <c r="BD68" s="31" t="str">
        <f>IF(OR($B68="",$L68="",$AX68=""),"",IFERROR($M68*(1+$BA68)^BC68,""))</f>
        <v/>
      </c>
      <c r="BE68" s="31" t="str">
        <f>IF(OR($B68="",$L68="",$AX68=""),"",IFERROR(BD68*12*$BB68,""))</f>
        <v/>
      </c>
      <c r="BF68" s="31" t="str">
        <f>IF(OR($B68="",$L68="",$AX68=""),"",IFERROR($N68*(1+$AZ68)^BC68,""))</f>
        <v/>
      </c>
      <c r="BG68" s="31" t="str">
        <f>IF(OR($B68="",$L68="",$AX68=""),"",IFERROR($AY68*12*IF($AZ68=0,BC68,((1+$AZ68)^BC68-1)/$AZ68),""))</f>
        <v/>
      </c>
      <c r="BH68" s="31" t="str">
        <f>IF(OR($B68="",$L68="",$AX68=""),"",IFERROR(BF68+BG68,""))</f>
        <v/>
      </c>
      <c r="BI68" s="32" t="str">
        <f>IF(OR($B68="",$L68="",$AX68=""),"",IFERROR(BH68-BE68,""))</f>
        <v/>
      </c>
      <c r="BJ68" s="33" t="str">
        <f>IF(OR($B68="",$L68="",$AX68=""),"",IFERROR(BH68/BE68,""))</f>
        <v/>
      </c>
      <c r="BK68" s="24" t="str">
        <f>IF(NOT(ISNUMBER(BJ68)),"",IF(BJ68&gt;=1,"Mencukupi / Adequate",IF(BJ68&gt;=0.75,"Hampir mencukupi / Nearly adequate","Tidak mencukupi / Inadequate")))</f>
        <v/>
      </c>
      <c r="BL68" s="31" t="str">
        <f>IF(OR($B68="",$L68="",$AX68=""),"",IFERROR(IF(BI68&gt;=0,0,-BI68/(12*IF($AZ68=0,BC68,((1+$AZ68)^BC68-1)/$AZ68))),""))</f>
        <v/>
      </c>
      <c r="BM68" s="34" t="str">
        <f>IFERROR(AVERAGE(Y68:AB68),"")</f>
        <v/>
      </c>
      <c r="BN68" s="34" t="str">
        <f>IFERROR(AVERAGE(AC68:AE68),"")</f>
        <v/>
      </c>
      <c r="BO68" s="34" t="str">
        <f>IFERROR(AVERAGE(AF68:AH68),"")</f>
        <v/>
      </c>
      <c r="BP68" s="34" t="str">
        <f>IFERROR(AVERAGE(AI68:AK68),"")</f>
        <v/>
      </c>
      <c r="BQ68" s="34" t="str">
        <f>IFERROR(AVERAGE(AL68:AN68),"")</f>
        <v/>
      </c>
      <c r="BR68" s="34" t="str">
        <f>IFERROR(AVERAGE(AO68:AQ68),"")</f>
        <v/>
      </c>
      <c r="BS68" s="34" t="str">
        <f>IFERROR(AVERAGE(AR68:AT68),"")</f>
        <v/>
      </c>
      <c r="BT68" s="34" t="str">
        <f>IFERROR(AVERAGE(AU68:AW68),"")</f>
        <v/>
      </c>
      <c r="BU68" s="34" t="str">
        <f>IFERROR(AVERAGE(Y68:AW68),"")</f>
        <v/>
      </c>
      <c r="BV68" s="24" t="str">
        <f>IF(BU68="","",IF(BU68&gt;=3.67,"Tinggi / High",IF(BU68&gt;=2.34,"Sederhana / Moderate","Rendah / Low")))</f>
        <v/>
      </c>
      <c r="BW68" s="30" t="str">
        <f>IF($B68="","",COUNTIF(Q68:X68,"Ya / Yes"))</f>
        <v/>
      </c>
    </row>
    <row r="69" spans="1:75" ht="15.75" customHeight="1" x14ac:dyDescent="0.2">
      <c r="A69" s="24" t="str">
        <f>IF($B69="","",ROW()-7)</f>
        <v/>
      </c>
      <c r="B69" s="25"/>
      <c r="C69" s="26"/>
      <c r="D69" s="25"/>
      <c r="E69" s="25"/>
      <c r="F69" s="25"/>
      <c r="G69" s="25"/>
      <c r="H69" s="25"/>
      <c r="I69" s="27"/>
      <c r="J69" s="25"/>
      <c r="K69" s="25"/>
      <c r="L69" s="27"/>
      <c r="M69" s="28"/>
      <c r="N69" s="28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8"/>
      <c r="AZ69" s="29"/>
      <c r="BA69" s="29"/>
      <c r="BB69" s="27"/>
      <c r="BC69" s="30" t="str">
        <f>IF(OR($B69="",$L69="",$AX69=""),"",MAX(0,$L69-$AX69))</f>
        <v/>
      </c>
      <c r="BD69" s="31" t="str">
        <f>IF(OR($B69="",$L69="",$AX69=""),"",IFERROR($M69*(1+$BA69)^BC69,""))</f>
        <v/>
      </c>
      <c r="BE69" s="31" t="str">
        <f>IF(OR($B69="",$L69="",$AX69=""),"",IFERROR(BD69*12*$BB69,""))</f>
        <v/>
      </c>
      <c r="BF69" s="31" t="str">
        <f>IF(OR($B69="",$L69="",$AX69=""),"",IFERROR($N69*(1+$AZ69)^BC69,""))</f>
        <v/>
      </c>
      <c r="BG69" s="31" t="str">
        <f>IF(OR($B69="",$L69="",$AX69=""),"",IFERROR($AY69*12*IF($AZ69=0,BC69,((1+$AZ69)^BC69-1)/$AZ69),""))</f>
        <v/>
      </c>
      <c r="BH69" s="31" t="str">
        <f>IF(OR($B69="",$L69="",$AX69=""),"",IFERROR(BF69+BG69,""))</f>
        <v/>
      </c>
      <c r="BI69" s="32" t="str">
        <f>IF(OR($B69="",$L69="",$AX69=""),"",IFERROR(BH69-BE69,""))</f>
        <v/>
      </c>
      <c r="BJ69" s="33" t="str">
        <f>IF(OR($B69="",$L69="",$AX69=""),"",IFERROR(BH69/BE69,""))</f>
        <v/>
      </c>
      <c r="BK69" s="24" t="str">
        <f>IF(NOT(ISNUMBER(BJ69)),"",IF(BJ69&gt;=1,"Mencukupi / Adequate",IF(BJ69&gt;=0.75,"Hampir mencukupi / Nearly adequate","Tidak mencukupi / Inadequate")))</f>
        <v/>
      </c>
      <c r="BL69" s="31" t="str">
        <f>IF(OR($B69="",$L69="",$AX69=""),"",IFERROR(IF(BI69&gt;=0,0,-BI69/(12*IF($AZ69=0,BC69,((1+$AZ69)^BC69-1)/$AZ69))),""))</f>
        <v/>
      </c>
      <c r="BM69" s="34" t="str">
        <f>IFERROR(AVERAGE(Y69:AB69),"")</f>
        <v/>
      </c>
      <c r="BN69" s="34" t="str">
        <f>IFERROR(AVERAGE(AC69:AE69),"")</f>
        <v/>
      </c>
      <c r="BO69" s="34" t="str">
        <f>IFERROR(AVERAGE(AF69:AH69),"")</f>
        <v/>
      </c>
      <c r="BP69" s="34" t="str">
        <f>IFERROR(AVERAGE(AI69:AK69),"")</f>
        <v/>
      </c>
      <c r="BQ69" s="34" t="str">
        <f>IFERROR(AVERAGE(AL69:AN69),"")</f>
        <v/>
      </c>
      <c r="BR69" s="34" t="str">
        <f>IFERROR(AVERAGE(AO69:AQ69),"")</f>
        <v/>
      </c>
      <c r="BS69" s="34" t="str">
        <f>IFERROR(AVERAGE(AR69:AT69),"")</f>
        <v/>
      </c>
      <c r="BT69" s="34" t="str">
        <f>IFERROR(AVERAGE(AU69:AW69),"")</f>
        <v/>
      </c>
      <c r="BU69" s="34" t="str">
        <f>IFERROR(AVERAGE(Y69:AW69),"")</f>
        <v/>
      </c>
      <c r="BV69" s="24" t="str">
        <f>IF(BU69="","",IF(BU69&gt;=3.67,"Tinggi / High",IF(BU69&gt;=2.34,"Sederhana / Moderate","Rendah / Low")))</f>
        <v/>
      </c>
      <c r="BW69" s="30" t="str">
        <f>IF($B69="","",COUNTIF(Q69:X69,"Ya / Yes"))</f>
        <v/>
      </c>
    </row>
    <row r="70" spans="1:75" ht="15.75" customHeight="1" x14ac:dyDescent="0.2">
      <c r="A70" s="24" t="str">
        <f>IF($B70="","",ROW()-7)</f>
        <v/>
      </c>
      <c r="B70" s="25"/>
      <c r="C70" s="26"/>
      <c r="D70" s="25"/>
      <c r="E70" s="25"/>
      <c r="F70" s="25"/>
      <c r="G70" s="25"/>
      <c r="H70" s="25"/>
      <c r="I70" s="27"/>
      <c r="J70" s="25"/>
      <c r="K70" s="25"/>
      <c r="L70" s="27"/>
      <c r="M70" s="28"/>
      <c r="N70" s="28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8"/>
      <c r="AZ70" s="29"/>
      <c r="BA70" s="29"/>
      <c r="BB70" s="27"/>
      <c r="BC70" s="30" t="str">
        <f>IF(OR($B70="",$L70="",$AX70=""),"",MAX(0,$L70-$AX70))</f>
        <v/>
      </c>
      <c r="BD70" s="31" t="str">
        <f>IF(OR($B70="",$L70="",$AX70=""),"",IFERROR($M70*(1+$BA70)^BC70,""))</f>
        <v/>
      </c>
      <c r="BE70" s="31" t="str">
        <f>IF(OR($B70="",$L70="",$AX70=""),"",IFERROR(BD70*12*$BB70,""))</f>
        <v/>
      </c>
      <c r="BF70" s="31" t="str">
        <f>IF(OR($B70="",$L70="",$AX70=""),"",IFERROR($N70*(1+$AZ70)^BC70,""))</f>
        <v/>
      </c>
      <c r="BG70" s="31" t="str">
        <f>IF(OR($B70="",$L70="",$AX70=""),"",IFERROR($AY70*12*IF($AZ70=0,BC70,((1+$AZ70)^BC70-1)/$AZ70),""))</f>
        <v/>
      </c>
      <c r="BH70" s="31" t="str">
        <f>IF(OR($B70="",$L70="",$AX70=""),"",IFERROR(BF70+BG70,""))</f>
        <v/>
      </c>
      <c r="BI70" s="32" t="str">
        <f>IF(OR($B70="",$L70="",$AX70=""),"",IFERROR(BH70-BE70,""))</f>
        <v/>
      </c>
      <c r="BJ70" s="33" t="str">
        <f>IF(OR($B70="",$L70="",$AX70=""),"",IFERROR(BH70/BE70,""))</f>
        <v/>
      </c>
      <c r="BK70" s="24" t="str">
        <f>IF(NOT(ISNUMBER(BJ70)),"",IF(BJ70&gt;=1,"Mencukupi / Adequate",IF(BJ70&gt;=0.75,"Hampir mencukupi / Nearly adequate","Tidak mencukupi / Inadequate")))</f>
        <v/>
      </c>
      <c r="BL70" s="31" t="str">
        <f>IF(OR($B70="",$L70="",$AX70=""),"",IFERROR(IF(BI70&gt;=0,0,-BI70/(12*IF($AZ70=0,BC70,((1+$AZ70)^BC70-1)/$AZ70))),""))</f>
        <v/>
      </c>
      <c r="BM70" s="34" t="str">
        <f>IFERROR(AVERAGE(Y70:AB70),"")</f>
        <v/>
      </c>
      <c r="BN70" s="34" t="str">
        <f>IFERROR(AVERAGE(AC70:AE70),"")</f>
        <v/>
      </c>
      <c r="BO70" s="34" t="str">
        <f>IFERROR(AVERAGE(AF70:AH70),"")</f>
        <v/>
      </c>
      <c r="BP70" s="34" t="str">
        <f>IFERROR(AVERAGE(AI70:AK70),"")</f>
        <v/>
      </c>
      <c r="BQ70" s="34" t="str">
        <f>IFERROR(AVERAGE(AL70:AN70),"")</f>
        <v/>
      </c>
      <c r="BR70" s="34" t="str">
        <f>IFERROR(AVERAGE(AO70:AQ70),"")</f>
        <v/>
      </c>
      <c r="BS70" s="34" t="str">
        <f>IFERROR(AVERAGE(AR70:AT70),"")</f>
        <v/>
      </c>
      <c r="BT70" s="34" t="str">
        <f>IFERROR(AVERAGE(AU70:AW70),"")</f>
        <v/>
      </c>
      <c r="BU70" s="34" t="str">
        <f>IFERROR(AVERAGE(Y70:AW70),"")</f>
        <v/>
      </c>
      <c r="BV70" s="24" t="str">
        <f>IF(BU70="","",IF(BU70&gt;=3.67,"Tinggi / High",IF(BU70&gt;=2.34,"Sederhana / Moderate","Rendah / Low")))</f>
        <v/>
      </c>
      <c r="BW70" s="30" t="str">
        <f>IF($B70="","",COUNTIF(Q70:X70,"Ya / Yes"))</f>
        <v/>
      </c>
    </row>
    <row r="71" spans="1:75" ht="15.75" customHeight="1" x14ac:dyDescent="0.2">
      <c r="A71" s="24" t="str">
        <f>IF($B71="","",ROW()-7)</f>
        <v/>
      </c>
      <c r="B71" s="25"/>
      <c r="C71" s="26"/>
      <c r="D71" s="25"/>
      <c r="E71" s="25"/>
      <c r="F71" s="25"/>
      <c r="G71" s="25"/>
      <c r="H71" s="25"/>
      <c r="I71" s="27"/>
      <c r="J71" s="25"/>
      <c r="K71" s="25"/>
      <c r="L71" s="27"/>
      <c r="M71" s="28"/>
      <c r="N71" s="28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8"/>
      <c r="AZ71" s="29"/>
      <c r="BA71" s="29"/>
      <c r="BB71" s="27"/>
      <c r="BC71" s="30" t="str">
        <f>IF(OR($B71="",$L71="",$AX71=""),"",MAX(0,$L71-$AX71))</f>
        <v/>
      </c>
      <c r="BD71" s="31" t="str">
        <f>IF(OR($B71="",$L71="",$AX71=""),"",IFERROR($M71*(1+$BA71)^BC71,""))</f>
        <v/>
      </c>
      <c r="BE71" s="31" t="str">
        <f>IF(OR($B71="",$L71="",$AX71=""),"",IFERROR(BD71*12*$BB71,""))</f>
        <v/>
      </c>
      <c r="BF71" s="31" t="str">
        <f>IF(OR($B71="",$L71="",$AX71=""),"",IFERROR($N71*(1+$AZ71)^BC71,""))</f>
        <v/>
      </c>
      <c r="BG71" s="31" t="str">
        <f>IF(OR($B71="",$L71="",$AX71=""),"",IFERROR($AY71*12*IF($AZ71=0,BC71,((1+$AZ71)^BC71-1)/$AZ71),""))</f>
        <v/>
      </c>
      <c r="BH71" s="31" t="str">
        <f>IF(OR($B71="",$L71="",$AX71=""),"",IFERROR(BF71+BG71,""))</f>
        <v/>
      </c>
      <c r="BI71" s="32" t="str">
        <f>IF(OR($B71="",$L71="",$AX71=""),"",IFERROR(BH71-BE71,""))</f>
        <v/>
      </c>
      <c r="BJ71" s="33" t="str">
        <f>IF(OR($B71="",$L71="",$AX71=""),"",IFERROR(BH71/BE71,""))</f>
        <v/>
      </c>
      <c r="BK71" s="24" t="str">
        <f>IF(NOT(ISNUMBER(BJ71)),"",IF(BJ71&gt;=1,"Mencukupi / Adequate",IF(BJ71&gt;=0.75,"Hampir mencukupi / Nearly adequate","Tidak mencukupi / Inadequate")))</f>
        <v/>
      </c>
      <c r="BL71" s="31" t="str">
        <f>IF(OR($B71="",$L71="",$AX71=""),"",IFERROR(IF(BI71&gt;=0,0,-BI71/(12*IF($AZ71=0,BC71,((1+$AZ71)^BC71-1)/$AZ71))),""))</f>
        <v/>
      </c>
      <c r="BM71" s="34" t="str">
        <f>IFERROR(AVERAGE(Y71:AB71),"")</f>
        <v/>
      </c>
      <c r="BN71" s="34" t="str">
        <f>IFERROR(AVERAGE(AC71:AE71),"")</f>
        <v/>
      </c>
      <c r="BO71" s="34" t="str">
        <f>IFERROR(AVERAGE(AF71:AH71),"")</f>
        <v/>
      </c>
      <c r="BP71" s="34" t="str">
        <f>IFERROR(AVERAGE(AI71:AK71),"")</f>
        <v/>
      </c>
      <c r="BQ71" s="34" t="str">
        <f>IFERROR(AVERAGE(AL71:AN71),"")</f>
        <v/>
      </c>
      <c r="BR71" s="34" t="str">
        <f>IFERROR(AVERAGE(AO71:AQ71),"")</f>
        <v/>
      </c>
      <c r="BS71" s="34" t="str">
        <f>IFERROR(AVERAGE(AR71:AT71),"")</f>
        <v/>
      </c>
      <c r="BT71" s="34" t="str">
        <f>IFERROR(AVERAGE(AU71:AW71),"")</f>
        <v/>
      </c>
      <c r="BU71" s="34" t="str">
        <f>IFERROR(AVERAGE(Y71:AW71),"")</f>
        <v/>
      </c>
      <c r="BV71" s="24" t="str">
        <f>IF(BU71="","",IF(BU71&gt;=3.67,"Tinggi / High",IF(BU71&gt;=2.34,"Sederhana / Moderate","Rendah / Low")))</f>
        <v/>
      </c>
      <c r="BW71" s="30" t="str">
        <f>IF($B71="","",COUNTIF(Q71:X71,"Ya / Yes"))</f>
        <v/>
      </c>
    </row>
    <row r="72" spans="1:75" ht="15.75" customHeight="1" x14ac:dyDescent="0.2">
      <c r="A72" s="24" t="str">
        <f>IF($B72="","",ROW()-7)</f>
        <v/>
      </c>
      <c r="B72" s="25"/>
      <c r="C72" s="26"/>
      <c r="D72" s="25"/>
      <c r="E72" s="25"/>
      <c r="F72" s="25"/>
      <c r="G72" s="25"/>
      <c r="H72" s="25"/>
      <c r="I72" s="27"/>
      <c r="J72" s="25"/>
      <c r="K72" s="25"/>
      <c r="L72" s="27"/>
      <c r="M72" s="28"/>
      <c r="N72" s="28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8"/>
      <c r="AZ72" s="29"/>
      <c r="BA72" s="29"/>
      <c r="BB72" s="27"/>
      <c r="BC72" s="30" t="str">
        <f>IF(OR($B72="",$L72="",$AX72=""),"",MAX(0,$L72-$AX72))</f>
        <v/>
      </c>
      <c r="BD72" s="31" t="str">
        <f>IF(OR($B72="",$L72="",$AX72=""),"",IFERROR($M72*(1+$BA72)^BC72,""))</f>
        <v/>
      </c>
      <c r="BE72" s="31" t="str">
        <f>IF(OR($B72="",$L72="",$AX72=""),"",IFERROR(BD72*12*$BB72,""))</f>
        <v/>
      </c>
      <c r="BF72" s="31" t="str">
        <f>IF(OR($B72="",$L72="",$AX72=""),"",IFERROR($N72*(1+$AZ72)^BC72,""))</f>
        <v/>
      </c>
      <c r="BG72" s="31" t="str">
        <f>IF(OR($B72="",$L72="",$AX72=""),"",IFERROR($AY72*12*IF($AZ72=0,BC72,((1+$AZ72)^BC72-1)/$AZ72),""))</f>
        <v/>
      </c>
      <c r="BH72" s="31" t="str">
        <f>IF(OR($B72="",$L72="",$AX72=""),"",IFERROR(BF72+BG72,""))</f>
        <v/>
      </c>
      <c r="BI72" s="32" t="str">
        <f>IF(OR($B72="",$L72="",$AX72=""),"",IFERROR(BH72-BE72,""))</f>
        <v/>
      </c>
      <c r="BJ72" s="33" t="str">
        <f>IF(OR($B72="",$L72="",$AX72=""),"",IFERROR(BH72/BE72,""))</f>
        <v/>
      </c>
      <c r="BK72" s="24" t="str">
        <f>IF(NOT(ISNUMBER(BJ72)),"",IF(BJ72&gt;=1,"Mencukupi / Adequate",IF(BJ72&gt;=0.75,"Hampir mencukupi / Nearly adequate","Tidak mencukupi / Inadequate")))</f>
        <v/>
      </c>
      <c r="BL72" s="31" t="str">
        <f>IF(OR($B72="",$L72="",$AX72=""),"",IFERROR(IF(BI72&gt;=0,0,-BI72/(12*IF($AZ72=0,BC72,((1+$AZ72)^BC72-1)/$AZ72))),""))</f>
        <v/>
      </c>
      <c r="BM72" s="34" t="str">
        <f>IFERROR(AVERAGE(Y72:AB72),"")</f>
        <v/>
      </c>
      <c r="BN72" s="34" t="str">
        <f>IFERROR(AVERAGE(AC72:AE72),"")</f>
        <v/>
      </c>
      <c r="BO72" s="34" t="str">
        <f>IFERROR(AVERAGE(AF72:AH72),"")</f>
        <v/>
      </c>
      <c r="BP72" s="34" t="str">
        <f>IFERROR(AVERAGE(AI72:AK72),"")</f>
        <v/>
      </c>
      <c r="BQ72" s="34" t="str">
        <f>IFERROR(AVERAGE(AL72:AN72),"")</f>
        <v/>
      </c>
      <c r="BR72" s="34" t="str">
        <f>IFERROR(AVERAGE(AO72:AQ72),"")</f>
        <v/>
      </c>
      <c r="BS72" s="34" t="str">
        <f>IFERROR(AVERAGE(AR72:AT72),"")</f>
        <v/>
      </c>
      <c r="BT72" s="34" t="str">
        <f>IFERROR(AVERAGE(AU72:AW72),"")</f>
        <v/>
      </c>
      <c r="BU72" s="34" t="str">
        <f>IFERROR(AVERAGE(Y72:AW72),"")</f>
        <v/>
      </c>
      <c r="BV72" s="24" t="str">
        <f>IF(BU72="","",IF(BU72&gt;=3.67,"Tinggi / High",IF(BU72&gt;=2.34,"Sederhana / Moderate","Rendah / Low")))</f>
        <v/>
      </c>
      <c r="BW72" s="30" t="str">
        <f>IF($B72="","",COUNTIF(Q72:X72,"Ya / Yes"))</f>
        <v/>
      </c>
    </row>
    <row r="73" spans="1:75" ht="15.75" customHeight="1" x14ac:dyDescent="0.2">
      <c r="A73" s="24" t="str">
        <f>IF($B73="","",ROW()-7)</f>
        <v/>
      </c>
      <c r="B73" s="25"/>
      <c r="C73" s="26"/>
      <c r="D73" s="25"/>
      <c r="E73" s="25"/>
      <c r="F73" s="25"/>
      <c r="G73" s="25"/>
      <c r="H73" s="25"/>
      <c r="I73" s="27"/>
      <c r="J73" s="25"/>
      <c r="K73" s="25"/>
      <c r="L73" s="27"/>
      <c r="M73" s="28"/>
      <c r="N73" s="28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8"/>
      <c r="AZ73" s="29"/>
      <c r="BA73" s="29"/>
      <c r="BB73" s="27"/>
      <c r="BC73" s="30" t="str">
        <f>IF(OR($B73="",$L73="",$AX73=""),"",MAX(0,$L73-$AX73))</f>
        <v/>
      </c>
      <c r="BD73" s="31" t="str">
        <f>IF(OR($B73="",$L73="",$AX73=""),"",IFERROR($M73*(1+$BA73)^BC73,""))</f>
        <v/>
      </c>
      <c r="BE73" s="31" t="str">
        <f>IF(OR($B73="",$L73="",$AX73=""),"",IFERROR(BD73*12*$BB73,""))</f>
        <v/>
      </c>
      <c r="BF73" s="31" t="str">
        <f>IF(OR($B73="",$L73="",$AX73=""),"",IFERROR($N73*(1+$AZ73)^BC73,""))</f>
        <v/>
      </c>
      <c r="BG73" s="31" t="str">
        <f>IF(OR($B73="",$L73="",$AX73=""),"",IFERROR($AY73*12*IF($AZ73=0,BC73,((1+$AZ73)^BC73-1)/$AZ73),""))</f>
        <v/>
      </c>
      <c r="BH73" s="31" t="str">
        <f>IF(OR($B73="",$L73="",$AX73=""),"",IFERROR(BF73+BG73,""))</f>
        <v/>
      </c>
      <c r="BI73" s="32" t="str">
        <f>IF(OR($B73="",$L73="",$AX73=""),"",IFERROR(BH73-BE73,""))</f>
        <v/>
      </c>
      <c r="BJ73" s="33" t="str">
        <f>IF(OR($B73="",$L73="",$AX73=""),"",IFERROR(BH73/BE73,""))</f>
        <v/>
      </c>
      <c r="BK73" s="24" t="str">
        <f>IF(NOT(ISNUMBER(BJ73)),"",IF(BJ73&gt;=1,"Mencukupi / Adequate",IF(BJ73&gt;=0.75,"Hampir mencukupi / Nearly adequate","Tidak mencukupi / Inadequate")))</f>
        <v/>
      </c>
      <c r="BL73" s="31" t="str">
        <f>IF(OR($B73="",$L73="",$AX73=""),"",IFERROR(IF(BI73&gt;=0,0,-BI73/(12*IF($AZ73=0,BC73,((1+$AZ73)^BC73-1)/$AZ73))),""))</f>
        <v/>
      </c>
      <c r="BM73" s="34" t="str">
        <f>IFERROR(AVERAGE(Y73:AB73),"")</f>
        <v/>
      </c>
      <c r="BN73" s="34" t="str">
        <f>IFERROR(AVERAGE(AC73:AE73),"")</f>
        <v/>
      </c>
      <c r="BO73" s="34" t="str">
        <f>IFERROR(AVERAGE(AF73:AH73),"")</f>
        <v/>
      </c>
      <c r="BP73" s="34" t="str">
        <f>IFERROR(AVERAGE(AI73:AK73),"")</f>
        <v/>
      </c>
      <c r="BQ73" s="34" t="str">
        <f>IFERROR(AVERAGE(AL73:AN73),"")</f>
        <v/>
      </c>
      <c r="BR73" s="34" t="str">
        <f>IFERROR(AVERAGE(AO73:AQ73),"")</f>
        <v/>
      </c>
      <c r="BS73" s="34" t="str">
        <f>IFERROR(AVERAGE(AR73:AT73),"")</f>
        <v/>
      </c>
      <c r="BT73" s="34" t="str">
        <f>IFERROR(AVERAGE(AU73:AW73),"")</f>
        <v/>
      </c>
      <c r="BU73" s="34" t="str">
        <f>IFERROR(AVERAGE(Y73:AW73),"")</f>
        <v/>
      </c>
      <c r="BV73" s="24" t="str">
        <f>IF(BU73="","",IF(BU73&gt;=3.67,"Tinggi / High",IF(BU73&gt;=2.34,"Sederhana / Moderate","Rendah / Low")))</f>
        <v/>
      </c>
      <c r="BW73" s="30" t="str">
        <f>IF($B73="","",COUNTIF(Q73:X73,"Ya / Yes"))</f>
        <v/>
      </c>
    </row>
    <row r="74" spans="1:75" ht="15.75" customHeight="1" x14ac:dyDescent="0.2">
      <c r="A74" s="24" t="str">
        <f>IF($B74="","",ROW()-7)</f>
        <v/>
      </c>
      <c r="B74" s="25"/>
      <c r="C74" s="26"/>
      <c r="D74" s="25"/>
      <c r="E74" s="25"/>
      <c r="F74" s="25"/>
      <c r="G74" s="25"/>
      <c r="H74" s="25"/>
      <c r="I74" s="27"/>
      <c r="J74" s="25"/>
      <c r="K74" s="25"/>
      <c r="L74" s="27"/>
      <c r="M74" s="28"/>
      <c r="N74" s="28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8"/>
      <c r="AZ74" s="29"/>
      <c r="BA74" s="29"/>
      <c r="BB74" s="27"/>
      <c r="BC74" s="30" t="str">
        <f>IF(OR($B74="",$L74="",$AX74=""),"",MAX(0,$L74-$AX74))</f>
        <v/>
      </c>
      <c r="BD74" s="31" t="str">
        <f>IF(OR($B74="",$L74="",$AX74=""),"",IFERROR($M74*(1+$BA74)^BC74,""))</f>
        <v/>
      </c>
      <c r="BE74" s="31" t="str">
        <f>IF(OR($B74="",$L74="",$AX74=""),"",IFERROR(BD74*12*$BB74,""))</f>
        <v/>
      </c>
      <c r="BF74" s="31" t="str">
        <f>IF(OR($B74="",$L74="",$AX74=""),"",IFERROR($N74*(1+$AZ74)^BC74,""))</f>
        <v/>
      </c>
      <c r="BG74" s="31" t="str">
        <f>IF(OR($B74="",$L74="",$AX74=""),"",IFERROR($AY74*12*IF($AZ74=0,BC74,((1+$AZ74)^BC74-1)/$AZ74),""))</f>
        <v/>
      </c>
      <c r="BH74" s="31" t="str">
        <f>IF(OR($B74="",$L74="",$AX74=""),"",IFERROR(BF74+BG74,""))</f>
        <v/>
      </c>
      <c r="BI74" s="32" t="str">
        <f>IF(OR($B74="",$L74="",$AX74=""),"",IFERROR(BH74-BE74,""))</f>
        <v/>
      </c>
      <c r="BJ74" s="33" t="str">
        <f>IF(OR($B74="",$L74="",$AX74=""),"",IFERROR(BH74/BE74,""))</f>
        <v/>
      </c>
      <c r="BK74" s="24" t="str">
        <f>IF(NOT(ISNUMBER(BJ74)),"",IF(BJ74&gt;=1,"Mencukupi / Adequate",IF(BJ74&gt;=0.75,"Hampir mencukupi / Nearly adequate","Tidak mencukupi / Inadequate")))</f>
        <v/>
      </c>
      <c r="BL74" s="31" t="str">
        <f>IF(OR($B74="",$L74="",$AX74=""),"",IFERROR(IF(BI74&gt;=0,0,-BI74/(12*IF($AZ74=0,BC74,((1+$AZ74)^BC74-1)/$AZ74))),""))</f>
        <v/>
      </c>
      <c r="BM74" s="34" t="str">
        <f>IFERROR(AVERAGE(Y74:AB74),"")</f>
        <v/>
      </c>
      <c r="BN74" s="34" t="str">
        <f>IFERROR(AVERAGE(AC74:AE74),"")</f>
        <v/>
      </c>
      <c r="BO74" s="34" t="str">
        <f>IFERROR(AVERAGE(AF74:AH74),"")</f>
        <v/>
      </c>
      <c r="BP74" s="34" t="str">
        <f>IFERROR(AVERAGE(AI74:AK74),"")</f>
        <v/>
      </c>
      <c r="BQ74" s="34" t="str">
        <f>IFERROR(AVERAGE(AL74:AN74),"")</f>
        <v/>
      </c>
      <c r="BR74" s="34" t="str">
        <f>IFERROR(AVERAGE(AO74:AQ74),"")</f>
        <v/>
      </c>
      <c r="BS74" s="34" t="str">
        <f>IFERROR(AVERAGE(AR74:AT74),"")</f>
        <v/>
      </c>
      <c r="BT74" s="34" t="str">
        <f>IFERROR(AVERAGE(AU74:AW74),"")</f>
        <v/>
      </c>
      <c r="BU74" s="34" t="str">
        <f>IFERROR(AVERAGE(Y74:AW74),"")</f>
        <v/>
      </c>
      <c r="BV74" s="24" t="str">
        <f>IF(BU74="","",IF(BU74&gt;=3.67,"Tinggi / High",IF(BU74&gt;=2.34,"Sederhana / Moderate","Rendah / Low")))</f>
        <v/>
      </c>
      <c r="BW74" s="30" t="str">
        <f>IF($B74="","",COUNTIF(Q74:X74,"Ya / Yes"))</f>
        <v/>
      </c>
    </row>
    <row r="75" spans="1:75" ht="15.75" customHeight="1" x14ac:dyDescent="0.2">
      <c r="A75" s="24" t="str">
        <f>IF($B75="","",ROW()-7)</f>
        <v/>
      </c>
      <c r="B75" s="25"/>
      <c r="C75" s="26"/>
      <c r="D75" s="25"/>
      <c r="E75" s="25"/>
      <c r="F75" s="25"/>
      <c r="G75" s="25"/>
      <c r="H75" s="25"/>
      <c r="I75" s="27"/>
      <c r="J75" s="25"/>
      <c r="K75" s="25"/>
      <c r="L75" s="27"/>
      <c r="M75" s="28"/>
      <c r="N75" s="28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8"/>
      <c r="AZ75" s="29"/>
      <c r="BA75" s="29"/>
      <c r="BB75" s="27"/>
      <c r="BC75" s="30" t="str">
        <f>IF(OR($B75="",$L75="",$AX75=""),"",MAX(0,$L75-$AX75))</f>
        <v/>
      </c>
      <c r="BD75" s="31" t="str">
        <f>IF(OR($B75="",$L75="",$AX75=""),"",IFERROR($M75*(1+$BA75)^BC75,""))</f>
        <v/>
      </c>
      <c r="BE75" s="31" t="str">
        <f>IF(OR($B75="",$L75="",$AX75=""),"",IFERROR(BD75*12*$BB75,""))</f>
        <v/>
      </c>
      <c r="BF75" s="31" t="str">
        <f>IF(OR($B75="",$L75="",$AX75=""),"",IFERROR($N75*(1+$AZ75)^BC75,""))</f>
        <v/>
      </c>
      <c r="BG75" s="31" t="str">
        <f>IF(OR($B75="",$L75="",$AX75=""),"",IFERROR($AY75*12*IF($AZ75=0,BC75,((1+$AZ75)^BC75-1)/$AZ75),""))</f>
        <v/>
      </c>
      <c r="BH75" s="31" t="str">
        <f>IF(OR($B75="",$L75="",$AX75=""),"",IFERROR(BF75+BG75,""))</f>
        <v/>
      </c>
      <c r="BI75" s="32" t="str">
        <f>IF(OR($B75="",$L75="",$AX75=""),"",IFERROR(BH75-BE75,""))</f>
        <v/>
      </c>
      <c r="BJ75" s="33" t="str">
        <f>IF(OR($B75="",$L75="",$AX75=""),"",IFERROR(BH75/BE75,""))</f>
        <v/>
      </c>
      <c r="BK75" s="24" t="str">
        <f>IF(NOT(ISNUMBER(BJ75)),"",IF(BJ75&gt;=1,"Mencukupi / Adequate",IF(BJ75&gt;=0.75,"Hampir mencukupi / Nearly adequate","Tidak mencukupi / Inadequate")))</f>
        <v/>
      </c>
      <c r="BL75" s="31" t="str">
        <f>IF(OR($B75="",$L75="",$AX75=""),"",IFERROR(IF(BI75&gt;=0,0,-BI75/(12*IF($AZ75=0,BC75,((1+$AZ75)^BC75-1)/$AZ75))),""))</f>
        <v/>
      </c>
      <c r="BM75" s="34" t="str">
        <f>IFERROR(AVERAGE(Y75:AB75),"")</f>
        <v/>
      </c>
      <c r="BN75" s="34" t="str">
        <f>IFERROR(AVERAGE(AC75:AE75),"")</f>
        <v/>
      </c>
      <c r="BO75" s="34" t="str">
        <f>IFERROR(AVERAGE(AF75:AH75),"")</f>
        <v/>
      </c>
      <c r="BP75" s="34" t="str">
        <f>IFERROR(AVERAGE(AI75:AK75),"")</f>
        <v/>
      </c>
      <c r="BQ75" s="34" t="str">
        <f>IFERROR(AVERAGE(AL75:AN75),"")</f>
        <v/>
      </c>
      <c r="BR75" s="34" t="str">
        <f>IFERROR(AVERAGE(AO75:AQ75),"")</f>
        <v/>
      </c>
      <c r="BS75" s="34" t="str">
        <f>IFERROR(AVERAGE(AR75:AT75),"")</f>
        <v/>
      </c>
      <c r="BT75" s="34" t="str">
        <f>IFERROR(AVERAGE(AU75:AW75),"")</f>
        <v/>
      </c>
      <c r="BU75" s="34" t="str">
        <f>IFERROR(AVERAGE(Y75:AW75),"")</f>
        <v/>
      </c>
      <c r="BV75" s="24" t="str">
        <f>IF(BU75="","",IF(BU75&gt;=3.67,"Tinggi / High",IF(BU75&gt;=2.34,"Sederhana / Moderate","Rendah / Low")))</f>
        <v/>
      </c>
      <c r="BW75" s="30" t="str">
        <f>IF($B75="","",COUNTIF(Q75:X75,"Ya / Yes"))</f>
        <v/>
      </c>
    </row>
    <row r="76" spans="1:75" ht="15.75" customHeight="1" x14ac:dyDescent="0.2">
      <c r="A76" s="24" t="str">
        <f>IF($B76="","",ROW()-7)</f>
        <v/>
      </c>
      <c r="B76" s="25"/>
      <c r="C76" s="26"/>
      <c r="D76" s="25"/>
      <c r="E76" s="25"/>
      <c r="F76" s="25"/>
      <c r="G76" s="25"/>
      <c r="H76" s="25"/>
      <c r="I76" s="27"/>
      <c r="J76" s="25"/>
      <c r="K76" s="25"/>
      <c r="L76" s="27"/>
      <c r="M76" s="28"/>
      <c r="N76" s="28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8"/>
      <c r="AZ76" s="29"/>
      <c r="BA76" s="29"/>
      <c r="BB76" s="27"/>
      <c r="BC76" s="30" t="str">
        <f>IF(OR($B76="",$L76="",$AX76=""),"",MAX(0,$L76-$AX76))</f>
        <v/>
      </c>
      <c r="BD76" s="31" t="str">
        <f>IF(OR($B76="",$L76="",$AX76=""),"",IFERROR($M76*(1+$BA76)^BC76,""))</f>
        <v/>
      </c>
      <c r="BE76" s="31" t="str">
        <f>IF(OR($B76="",$L76="",$AX76=""),"",IFERROR(BD76*12*$BB76,""))</f>
        <v/>
      </c>
      <c r="BF76" s="31" t="str">
        <f>IF(OR($B76="",$L76="",$AX76=""),"",IFERROR($N76*(1+$AZ76)^BC76,""))</f>
        <v/>
      </c>
      <c r="BG76" s="31" t="str">
        <f>IF(OR($B76="",$L76="",$AX76=""),"",IFERROR($AY76*12*IF($AZ76=0,BC76,((1+$AZ76)^BC76-1)/$AZ76),""))</f>
        <v/>
      </c>
      <c r="BH76" s="31" t="str">
        <f>IF(OR($B76="",$L76="",$AX76=""),"",IFERROR(BF76+BG76,""))</f>
        <v/>
      </c>
      <c r="BI76" s="32" t="str">
        <f>IF(OR($B76="",$L76="",$AX76=""),"",IFERROR(BH76-BE76,""))</f>
        <v/>
      </c>
      <c r="BJ76" s="33" t="str">
        <f>IF(OR($B76="",$L76="",$AX76=""),"",IFERROR(BH76/BE76,""))</f>
        <v/>
      </c>
      <c r="BK76" s="24" t="str">
        <f>IF(NOT(ISNUMBER(BJ76)),"",IF(BJ76&gt;=1,"Mencukupi / Adequate",IF(BJ76&gt;=0.75,"Hampir mencukupi / Nearly adequate","Tidak mencukupi / Inadequate")))</f>
        <v/>
      </c>
      <c r="BL76" s="31" t="str">
        <f>IF(OR($B76="",$L76="",$AX76=""),"",IFERROR(IF(BI76&gt;=0,0,-BI76/(12*IF($AZ76=0,BC76,((1+$AZ76)^BC76-1)/$AZ76))),""))</f>
        <v/>
      </c>
      <c r="BM76" s="34" t="str">
        <f>IFERROR(AVERAGE(Y76:AB76),"")</f>
        <v/>
      </c>
      <c r="BN76" s="34" t="str">
        <f>IFERROR(AVERAGE(AC76:AE76),"")</f>
        <v/>
      </c>
      <c r="BO76" s="34" t="str">
        <f>IFERROR(AVERAGE(AF76:AH76),"")</f>
        <v/>
      </c>
      <c r="BP76" s="34" t="str">
        <f>IFERROR(AVERAGE(AI76:AK76),"")</f>
        <v/>
      </c>
      <c r="BQ76" s="34" t="str">
        <f>IFERROR(AVERAGE(AL76:AN76),"")</f>
        <v/>
      </c>
      <c r="BR76" s="34" t="str">
        <f>IFERROR(AVERAGE(AO76:AQ76),"")</f>
        <v/>
      </c>
      <c r="BS76" s="34" t="str">
        <f>IFERROR(AVERAGE(AR76:AT76),"")</f>
        <v/>
      </c>
      <c r="BT76" s="34" t="str">
        <f>IFERROR(AVERAGE(AU76:AW76),"")</f>
        <v/>
      </c>
      <c r="BU76" s="34" t="str">
        <f>IFERROR(AVERAGE(Y76:AW76),"")</f>
        <v/>
      </c>
      <c r="BV76" s="24" t="str">
        <f>IF(BU76="","",IF(BU76&gt;=3.67,"Tinggi / High",IF(BU76&gt;=2.34,"Sederhana / Moderate","Rendah / Low")))</f>
        <v/>
      </c>
      <c r="BW76" s="30" t="str">
        <f>IF($B76="","",COUNTIF(Q76:X76,"Ya / Yes"))</f>
        <v/>
      </c>
    </row>
    <row r="77" spans="1:75" ht="15.75" customHeight="1" x14ac:dyDescent="0.2">
      <c r="A77" s="24" t="str">
        <f>IF($B77="","",ROW()-7)</f>
        <v/>
      </c>
      <c r="B77" s="25"/>
      <c r="C77" s="26"/>
      <c r="D77" s="25"/>
      <c r="E77" s="25"/>
      <c r="F77" s="25"/>
      <c r="G77" s="25"/>
      <c r="H77" s="25"/>
      <c r="I77" s="27"/>
      <c r="J77" s="25"/>
      <c r="K77" s="25"/>
      <c r="L77" s="27"/>
      <c r="M77" s="28"/>
      <c r="N77" s="28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8"/>
      <c r="AZ77" s="29"/>
      <c r="BA77" s="29"/>
      <c r="BB77" s="27"/>
      <c r="BC77" s="30" t="str">
        <f>IF(OR($B77="",$L77="",$AX77=""),"",MAX(0,$L77-$AX77))</f>
        <v/>
      </c>
      <c r="BD77" s="31" t="str">
        <f>IF(OR($B77="",$L77="",$AX77=""),"",IFERROR($M77*(1+$BA77)^BC77,""))</f>
        <v/>
      </c>
      <c r="BE77" s="31" t="str">
        <f>IF(OR($B77="",$L77="",$AX77=""),"",IFERROR(BD77*12*$BB77,""))</f>
        <v/>
      </c>
      <c r="BF77" s="31" t="str">
        <f>IF(OR($B77="",$L77="",$AX77=""),"",IFERROR($N77*(1+$AZ77)^BC77,""))</f>
        <v/>
      </c>
      <c r="BG77" s="31" t="str">
        <f>IF(OR($B77="",$L77="",$AX77=""),"",IFERROR($AY77*12*IF($AZ77=0,BC77,((1+$AZ77)^BC77-1)/$AZ77),""))</f>
        <v/>
      </c>
      <c r="BH77" s="31" t="str">
        <f>IF(OR($B77="",$L77="",$AX77=""),"",IFERROR(BF77+BG77,""))</f>
        <v/>
      </c>
      <c r="BI77" s="32" t="str">
        <f>IF(OR($B77="",$L77="",$AX77=""),"",IFERROR(BH77-BE77,""))</f>
        <v/>
      </c>
      <c r="BJ77" s="33" t="str">
        <f>IF(OR($B77="",$L77="",$AX77=""),"",IFERROR(BH77/BE77,""))</f>
        <v/>
      </c>
      <c r="BK77" s="24" t="str">
        <f>IF(NOT(ISNUMBER(BJ77)),"",IF(BJ77&gt;=1,"Mencukupi / Adequate",IF(BJ77&gt;=0.75,"Hampir mencukupi / Nearly adequate","Tidak mencukupi / Inadequate")))</f>
        <v/>
      </c>
      <c r="BL77" s="31" t="str">
        <f>IF(OR($B77="",$L77="",$AX77=""),"",IFERROR(IF(BI77&gt;=0,0,-BI77/(12*IF($AZ77=0,BC77,((1+$AZ77)^BC77-1)/$AZ77))),""))</f>
        <v/>
      </c>
      <c r="BM77" s="34" t="str">
        <f>IFERROR(AVERAGE(Y77:AB77),"")</f>
        <v/>
      </c>
      <c r="BN77" s="34" t="str">
        <f>IFERROR(AVERAGE(AC77:AE77),"")</f>
        <v/>
      </c>
      <c r="BO77" s="34" t="str">
        <f>IFERROR(AVERAGE(AF77:AH77),"")</f>
        <v/>
      </c>
      <c r="BP77" s="34" t="str">
        <f>IFERROR(AVERAGE(AI77:AK77),"")</f>
        <v/>
      </c>
      <c r="BQ77" s="34" t="str">
        <f>IFERROR(AVERAGE(AL77:AN77),"")</f>
        <v/>
      </c>
      <c r="BR77" s="34" t="str">
        <f>IFERROR(AVERAGE(AO77:AQ77),"")</f>
        <v/>
      </c>
      <c r="BS77" s="34" t="str">
        <f>IFERROR(AVERAGE(AR77:AT77),"")</f>
        <v/>
      </c>
      <c r="BT77" s="34" t="str">
        <f>IFERROR(AVERAGE(AU77:AW77),"")</f>
        <v/>
      </c>
      <c r="BU77" s="34" t="str">
        <f>IFERROR(AVERAGE(Y77:AW77),"")</f>
        <v/>
      </c>
      <c r="BV77" s="24" t="str">
        <f>IF(BU77="","",IF(BU77&gt;=3.67,"Tinggi / High",IF(BU77&gt;=2.34,"Sederhana / Moderate","Rendah / Low")))</f>
        <v/>
      </c>
      <c r="BW77" s="30" t="str">
        <f>IF($B77="","",COUNTIF(Q77:X77,"Ya / Yes"))</f>
        <v/>
      </c>
    </row>
    <row r="78" spans="1:75" ht="15.75" customHeight="1" x14ac:dyDescent="0.2">
      <c r="A78" s="24" t="str">
        <f>IF($B78="","",ROW()-7)</f>
        <v/>
      </c>
      <c r="B78" s="25"/>
      <c r="C78" s="26"/>
      <c r="D78" s="25"/>
      <c r="E78" s="25"/>
      <c r="F78" s="25"/>
      <c r="G78" s="25"/>
      <c r="H78" s="25"/>
      <c r="I78" s="27"/>
      <c r="J78" s="25"/>
      <c r="K78" s="25"/>
      <c r="L78" s="27"/>
      <c r="M78" s="28"/>
      <c r="N78" s="28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8"/>
      <c r="AZ78" s="29"/>
      <c r="BA78" s="29"/>
      <c r="BB78" s="27"/>
      <c r="BC78" s="30" t="str">
        <f>IF(OR($B78="",$L78="",$AX78=""),"",MAX(0,$L78-$AX78))</f>
        <v/>
      </c>
      <c r="BD78" s="31" t="str">
        <f>IF(OR($B78="",$L78="",$AX78=""),"",IFERROR($M78*(1+$BA78)^BC78,""))</f>
        <v/>
      </c>
      <c r="BE78" s="31" t="str">
        <f>IF(OR($B78="",$L78="",$AX78=""),"",IFERROR(BD78*12*$BB78,""))</f>
        <v/>
      </c>
      <c r="BF78" s="31" t="str">
        <f>IF(OR($B78="",$L78="",$AX78=""),"",IFERROR($N78*(1+$AZ78)^BC78,""))</f>
        <v/>
      </c>
      <c r="BG78" s="31" t="str">
        <f>IF(OR($B78="",$L78="",$AX78=""),"",IFERROR($AY78*12*IF($AZ78=0,BC78,((1+$AZ78)^BC78-1)/$AZ78),""))</f>
        <v/>
      </c>
      <c r="BH78" s="31" t="str">
        <f>IF(OR($B78="",$L78="",$AX78=""),"",IFERROR(BF78+BG78,""))</f>
        <v/>
      </c>
      <c r="BI78" s="32" t="str">
        <f>IF(OR($B78="",$L78="",$AX78=""),"",IFERROR(BH78-BE78,""))</f>
        <v/>
      </c>
      <c r="BJ78" s="33" t="str">
        <f>IF(OR($B78="",$L78="",$AX78=""),"",IFERROR(BH78/BE78,""))</f>
        <v/>
      </c>
      <c r="BK78" s="24" t="str">
        <f>IF(NOT(ISNUMBER(BJ78)),"",IF(BJ78&gt;=1,"Mencukupi / Adequate",IF(BJ78&gt;=0.75,"Hampir mencukupi / Nearly adequate","Tidak mencukupi / Inadequate")))</f>
        <v/>
      </c>
      <c r="BL78" s="31" t="str">
        <f>IF(OR($B78="",$L78="",$AX78=""),"",IFERROR(IF(BI78&gt;=0,0,-BI78/(12*IF($AZ78=0,BC78,((1+$AZ78)^BC78-1)/$AZ78))),""))</f>
        <v/>
      </c>
      <c r="BM78" s="34" t="str">
        <f>IFERROR(AVERAGE(Y78:AB78),"")</f>
        <v/>
      </c>
      <c r="BN78" s="34" t="str">
        <f>IFERROR(AVERAGE(AC78:AE78),"")</f>
        <v/>
      </c>
      <c r="BO78" s="34" t="str">
        <f>IFERROR(AVERAGE(AF78:AH78),"")</f>
        <v/>
      </c>
      <c r="BP78" s="34" t="str">
        <f>IFERROR(AVERAGE(AI78:AK78),"")</f>
        <v/>
      </c>
      <c r="BQ78" s="34" t="str">
        <f>IFERROR(AVERAGE(AL78:AN78),"")</f>
        <v/>
      </c>
      <c r="BR78" s="34" t="str">
        <f>IFERROR(AVERAGE(AO78:AQ78),"")</f>
        <v/>
      </c>
      <c r="BS78" s="34" t="str">
        <f>IFERROR(AVERAGE(AR78:AT78),"")</f>
        <v/>
      </c>
      <c r="BT78" s="34" t="str">
        <f>IFERROR(AVERAGE(AU78:AW78),"")</f>
        <v/>
      </c>
      <c r="BU78" s="34" t="str">
        <f>IFERROR(AVERAGE(Y78:AW78),"")</f>
        <v/>
      </c>
      <c r="BV78" s="24" t="str">
        <f>IF(BU78="","",IF(BU78&gt;=3.67,"Tinggi / High",IF(BU78&gt;=2.34,"Sederhana / Moderate","Rendah / Low")))</f>
        <v/>
      </c>
      <c r="BW78" s="30" t="str">
        <f>IF($B78="","",COUNTIF(Q78:X78,"Ya / Yes"))</f>
        <v/>
      </c>
    </row>
    <row r="79" spans="1:75" ht="15.75" customHeight="1" x14ac:dyDescent="0.2">
      <c r="A79" s="24" t="str">
        <f>IF($B79="","",ROW()-7)</f>
        <v/>
      </c>
      <c r="B79" s="25"/>
      <c r="C79" s="26"/>
      <c r="D79" s="25"/>
      <c r="E79" s="25"/>
      <c r="F79" s="25"/>
      <c r="G79" s="25"/>
      <c r="H79" s="25"/>
      <c r="I79" s="27"/>
      <c r="J79" s="25"/>
      <c r="K79" s="25"/>
      <c r="L79" s="27"/>
      <c r="M79" s="28"/>
      <c r="N79" s="28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8"/>
      <c r="AZ79" s="29"/>
      <c r="BA79" s="29"/>
      <c r="BB79" s="27"/>
      <c r="BC79" s="30" t="str">
        <f>IF(OR($B79="",$L79="",$AX79=""),"",MAX(0,$L79-$AX79))</f>
        <v/>
      </c>
      <c r="BD79" s="31" t="str">
        <f>IF(OR($B79="",$L79="",$AX79=""),"",IFERROR($M79*(1+$BA79)^BC79,""))</f>
        <v/>
      </c>
      <c r="BE79" s="31" t="str">
        <f>IF(OR($B79="",$L79="",$AX79=""),"",IFERROR(BD79*12*$BB79,""))</f>
        <v/>
      </c>
      <c r="BF79" s="31" t="str">
        <f>IF(OR($B79="",$L79="",$AX79=""),"",IFERROR($N79*(1+$AZ79)^BC79,""))</f>
        <v/>
      </c>
      <c r="BG79" s="31" t="str">
        <f>IF(OR($B79="",$L79="",$AX79=""),"",IFERROR($AY79*12*IF($AZ79=0,BC79,((1+$AZ79)^BC79-1)/$AZ79),""))</f>
        <v/>
      </c>
      <c r="BH79" s="31" t="str">
        <f>IF(OR($B79="",$L79="",$AX79=""),"",IFERROR(BF79+BG79,""))</f>
        <v/>
      </c>
      <c r="BI79" s="32" t="str">
        <f>IF(OR($B79="",$L79="",$AX79=""),"",IFERROR(BH79-BE79,""))</f>
        <v/>
      </c>
      <c r="BJ79" s="33" t="str">
        <f>IF(OR($B79="",$L79="",$AX79=""),"",IFERROR(BH79/BE79,""))</f>
        <v/>
      </c>
      <c r="BK79" s="24" t="str">
        <f>IF(NOT(ISNUMBER(BJ79)),"",IF(BJ79&gt;=1,"Mencukupi / Adequate",IF(BJ79&gt;=0.75,"Hampir mencukupi / Nearly adequate","Tidak mencukupi / Inadequate")))</f>
        <v/>
      </c>
      <c r="BL79" s="31" t="str">
        <f>IF(OR($B79="",$L79="",$AX79=""),"",IFERROR(IF(BI79&gt;=0,0,-BI79/(12*IF($AZ79=0,BC79,((1+$AZ79)^BC79-1)/$AZ79))),""))</f>
        <v/>
      </c>
      <c r="BM79" s="34" t="str">
        <f>IFERROR(AVERAGE(Y79:AB79),"")</f>
        <v/>
      </c>
      <c r="BN79" s="34" t="str">
        <f>IFERROR(AVERAGE(AC79:AE79),"")</f>
        <v/>
      </c>
      <c r="BO79" s="34" t="str">
        <f>IFERROR(AVERAGE(AF79:AH79),"")</f>
        <v/>
      </c>
      <c r="BP79" s="34" t="str">
        <f>IFERROR(AVERAGE(AI79:AK79),"")</f>
        <v/>
      </c>
      <c r="BQ79" s="34" t="str">
        <f>IFERROR(AVERAGE(AL79:AN79),"")</f>
        <v/>
      </c>
      <c r="BR79" s="34" t="str">
        <f>IFERROR(AVERAGE(AO79:AQ79),"")</f>
        <v/>
      </c>
      <c r="BS79" s="34" t="str">
        <f>IFERROR(AVERAGE(AR79:AT79),"")</f>
        <v/>
      </c>
      <c r="BT79" s="34" t="str">
        <f>IFERROR(AVERAGE(AU79:AW79),"")</f>
        <v/>
      </c>
      <c r="BU79" s="34" t="str">
        <f>IFERROR(AVERAGE(Y79:AW79),"")</f>
        <v/>
      </c>
      <c r="BV79" s="24" t="str">
        <f>IF(BU79="","",IF(BU79&gt;=3.67,"Tinggi / High",IF(BU79&gt;=2.34,"Sederhana / Moderate","Rendah / Low")))</f>
        <v/>
      </c>
      <c r="BW79" s="30" t="str">
        <f>IF($B79="","",COUNTIF(Q79:X79,"Ya / Yes"))</f>
        <v/>
      </c>
    </row>
    <row r="80" spans="1:75" ht="15.75" customHeight="1" x14ac:dyDescent="0.2">
      <c r="A80" s="24" t="str">
        <f>IF($B80="","",ROW()-7)</f>
        <v/>
      </c>
      <c r="B80" s="25"/>
      <c r="C80" s="26"/>
      <c r="D80" s="25"/>
      <c r="E80" s="25"/>
      <c r="F80" s="25"/>
      <c r="G80" s="25"/>
      <c r="H80" s="25"/>
      <c r="I80" s="27"/>
      <c r="J80" s="25"/>
      <c r="K80" s="25"/>
      <c r="L80" s="27"/>
      <c r="M80" s="28"/>
      <c r="N80" s="28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8"/>
      <c r="AZ80" s="29"/>
      <c r="BA80" s="29"/>
      <c r="BB80" s="27"/>
      <c r="BC80" s="30" t="str">
        <f>IF(OR($B80="",$L80="",$AX80=""),"",MAX(0,$L80-$AX80))</f>
        <v/>
      </c>
      <c r="BD80" s="31" t="str">
        <f>IF(OR($B80="",$L80="",$AX80=""),"",IFERROR($M80*(1+$BA80)^BC80,""))</f>
        <v/>
      </c>
      <c r="BE80" s="31" t="str">
        <f>IF(OR($B80="",$L80="",$AX80=""),"",IFERROR(BD80*12*$BB80,""))</f>
        <v/>
      </c>
      <c r="BF80" s="31" t="str">
        <f>IF(OR($B80="",$L80="",$AX80=""),"",IFERROR($N80*(1+$AZ80)^BC80,""))</f>
        <v/>
      </c>
      <c r="BG80" s="31" t="str">
        <f>IF(OR($B80="",$L80="",$AX80=""),"",IFERROR($AY80*12*IF($AZ80=0,BC80,((1+$AZ80)^BC80-1)/$AZ80),""))</f>
        <v/>
      </c>
      <c r="BH80" s="31" t="str">
        <f>IF(OR($B80="",$L80="",$AX80=""),"",IFERROR(BF80+BG80,""))</f>
        <v/>
      </c>
      <c r="BI80" s="32" t="str">
        <f>IF(OR($B80="",$L80="",$AX80=""),"",IFERROR(BH80-BE80,""))</f>
        <v/>
      </c>
      <c r="BJ80" s="33" t="str">
        <f>IF(OR($B80="",$L80="",$AX80=""),"",IFERROR(BH80/BE80,""))</f>
        <v/>
      </c>
      <c r="BK80" s="24" t="str">
        <f>IF(NOT(ISNUMBER(BJ80)),"",IF(BJ80&gt;=1,"Mencukupi / Adequate",IF(BJ80&gt;=0.75,"Hampir mencukupi / Nearly adequate","Tidak mencukupi / Inadequate")))</f>
        <v/>
      </c>
      <c r="BL80" s="31" t="str">
        <f>IF(OR($B80="",$L80="",$AX80=""),"",IFERROR(IF(BI80&gt;=0,0,-BI80/(12*IF($AZ80=0,BC80,((1+$AZ80)^BC80-1)/$AZ80))),""))</f>
        <v/>
      </c>
      <c r="BM80" s="34" t="str">
        <f>IFERROR(AVERAGE(Y80:AB80),"")</f>
        <v/>
      </c>
      <c r="BN80" s="34" t="str">
        <f>IFERROR(AVERAGE(AC80:AE80),"")</f>
        <v/>
      </c>
      <c r="BO80" s="34" t="str">
        <f>IFERROR(AVERAGE(AF80:AH80),"")</f>
        <v/>
      </c>
      <c r="BP80" s="34" t="str">
        <f>IFERROR(AVERAGE(AI80:AK80),"")</f>
        <v/>
      </c>
      <c r="BQ80" s="34" t="str">
        <f>IFERROR(AVERAGE(AL80:AN80),"")</f>
        <v/>
      </c>
      <c r="BR80" s="34" t="str">
        <f>IFERROR(AVERAGE(AO80:AQ80),"")</f>
        <v/>
      </c>
      <c r="BS80" s="34" t="str">
        <f>IFERROR(AVERAGE(AR80:AT80),"")</f>
        <v/>
      </c>
      <c r="BT80" s="34" t="str">
        <f>IFERROR(AVERAGE(AU80:AW80),"")</f>
        <v/>
      </c>
      <c r="BU80" s="34" t="str">
        <f>IFERROR(AVERAGE(Y80:AW80),"")</f>
        <v/>
      </c>
      <c r="BV80" s="24" t="str">
        <f>IF(BU80="","",IF(BU80&gt;=3.67,"Tinggi / High",IF(BU80&gt;=2.34,"Sederhana / Moderate","Rendah / Low")))</f>
        <v/>
      </c>
      <c r="BW80" s="30" t="str">
        <f>IF($B80="","",COUNTIF(Q80:X80,"Ya / Yes"))</f>
        <v/>
      </c>
    </row>
    <row r="81" spans="1:75" ht="15.75" customHeight="1" x14ac:dyDescent="0.2">
      <c r="A81" s="24" t="str">
        <f>IF($B81="","",ROW()-7)</f>
        <v/>
      </c>
      <c r="B81" s="25"/>
      <c r="C81" s="26"/>
      <c r="D81" s="25"/>
      <c r="E81" s="25"/>
      <c r="F81" s="25"/>
      <c r="G81" s="25"/>
      <c r="H81" s="25"/>
      <c r="I81" s="27"/>
      <c r="J81" s="25"/>
      <c r="K81" s="25"/>
      <c r="L81" s="27"/>
      <c r="M81" s="28"/>
      <c r="N81" s="28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8"/>
      <c r="AZ81" s="29"/>
      <c r="BA81" s="29"/>
      <c r="BB81" s="27"/>
      <c r="BC81" s="30" t="str">
        <f>IF(OR($B81="",$L81="",$AX81=""),"",MAX(0,$L81-$AX81))</f>
        <v/>
      </c>
      <c r="BD81" s="31" t="str">
        <f>IF(OR($B81="",$L81="",$AX81=""),"",IFERROR($M81*(1+$BA81)^BC81,""))</f>
        <v/>
      </c>
      <c r="BE81" s="31" t="str">
        <f>IF(OR($B81="",$L81="",$AX81=""),"",IFERROR(BD81*12*$BB81,""))</f>
        <v/>
      </c>
      <c r="BF81" s="31" t="str">
        <f>IF(OR($B81="",$L81="",$AX81=""),"",IFERROR($N81*(1+$AZ81)^BC81,""))</f>
        <v/>
      </c>
      <c r="BG81" s="31" t="str">
        <f>IF(OR($B81="",$L81="",$AX81=""),"",IFERROR($AY81*12*IF($AZ81=0,BC81,((1+$AZ81)^BC81-1)/$AZ81),""))</f>
        <v/>
      </c>
      <c r="BH81" s="31" t="str">
        <f>IF(OR($B81="",$L81="",$AX81=""),"",IFERROR(BF81+BG81,""))</f>
        <v/>
      </c>
      <c r="BI81" s="32" t="str">
        <f>IF(OR($B81="",$L81="",$AX81=""),"",IFERROR(BH81-BE81,""))</f>
        <v/>
      </c>
      <c r="BJ81" s="33" t="str">
        <f>IF(OR($B81="",$L81="",$AX81=""),"",IFERROR(BH81/BE81,""))</f>
        <v/>
      </c>
      <c r="BK81" s="24" t="str">
        <f>IF(NOT(ISNUMBER(BJ81)),"",IF(BJ81&gt;=1,"Mencukupi / Adequate",IF(BJ81&gt;=0.75,"Hampir mencukupi / Nearly adequate","Tidak mencukupi / Inadequate")))</f>
        <v/>
      </c>
      <c r="BL81" s="31" t="str">
        <f>IF(OR($B81="",$L81="",$AX81=""),"",IFERROR(IF(BI81&gt;=0,0,-BI81/(12*IF($AZ81=0,BC81,((1+$AZ81)^BC81-1)/$AZ81))),""))</f>
        <v/>
      </c>
      <c r="BM81" s="34" t="str">
        <f>IFERROR(AVERAGE(Y81:AB81),"")</f>
        <v/>
      </c>
      <c r="BN81" s="34" t="str">
        <f>IFERROR(AVERAGE(AC81:AE81),"")</f>
        <v/>
      </c>
      <c r="BO81" s="34" t="str">
        <f>IFERROR(AVERAGE(AF81:AH81),"")</f>
        <v/>
      </c>
      <c r="BP81" s="34" t="str">
        <f>IFERROR(AVERAGE(AI81:AK81),"")</f>
        <v/>
      </c>
      <c r="BQ81" s="34" t="str">
        <f>IFERROR(AVERAGE(AL81:AN81),"")</f>
        <v/>
      </c>
      <c r="BR81" s="34" t="str">
        <f>IFERROR(AVERAGE(AO81:AQ81),"")</f>
        <v/>
      </c>
      <c r="BS81" s="34" t="str">
        <f>IFERROR(AVERAGE(AR81:AT81),"")</f>
        <v/>
      </c>
      <c r="BT81" s="34" t="str">
        <f>IFERROR(AVERAGE(AU81:AW81),"")</f>
        <v/>
      </c>
      <c r="BU81" s="34" t="str">
        <f>IFERROR(AVERAGE(Y81:AW81),"")</f>
        <v/>
      </c>
      <c r="BV81" s="24" t="str">
        <f>IF(BU81="","",IF(BU81&gt;=3.67,"Tinggi / High",IF(BU81&gt;=2.34,"Sederhana / Moderate","Rendah / Low")))</f>
        <v/>
      </c>
      <c r="BW81" s="30" t="str">
        <f>IF($B81="","",COUNTIF(Q81:X81,"Ya / Yes"))</f>
        <v/>
      </c>
    </row>
    <row r="82" spans="1:75" ht="15.75" customHeight="1" x14ac:dyDescent="0.2">
      <c r="A82" s="24" t="str">
        <f>IF($B82="","",ROW()-7)</f>
        <v/>
      </c>
      <c r="B82" s="25"/>
      <c r="C82" s="26"/>
      <c r="D82" s="25"/>
      <c r="E82" s="25"/>
      <c r="F82" s="25"/>
      <c r="G82" s="25"/>
      <c r="H82" s="25"/>
      <c r="I82" s="27"/>
      <c r="J82" s="25"/>
      <c r="K82" s="25"/>
      <c r="L82" s="27"/>
      <c r="M82" s="28"/>
      <c r="N82" s="28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8"/>
      <c r="AZ82" s="29"/>
      <c r="BA82" s="29"/>
      <c r="BB82" s="27"/>
      <c r="BC82" s="30" t="str">
        <f>IF(OR($B82="",$L82="",$AX82=""),"",MAX(0,$L82-$AX82))</f>
        <v/>
      </c>
      <c r="BD82" s="31" t="str">
        <f>IF(OR($B82="",$L82="",$AX82=""),"",IFERROR($M82*(1+$BA82)^BC82,""))</f>
        <v/>
      </c>
      <c r="BE82" s="31" t="str">
        <f>IF(OR($B82="",$L82="",$AX82=""),"",IFERROR(BD82*12*$BB82,""))</f>
        <v/>
      </c>
      <c r="BF82" s="31" t="str">
        <f>IF(OR($B82="",$L82="",$AX82=""),"",IFERROR($N82*(1+$AZ82)^BC82,""))</f>
        <v/>
      </c>
      <c r="BG82" s="31" t="str">
        <f>IF(OR($B82="",$L82="",$AX82=""),"",IFERROR($AY82*12*IF($AZ82=0,BC82,((1+$AZ82)^BC82-1)/$AZ82),""))</f>
        <v/>
      </c>
      <c r="BH82" s="31" t="str">
        <f>IF(OR($B82="",$L82="",$AX82=""),"",IFERROR(BF82+BG82,""))</f>
        <v/>
      </c>
      <c r="BI82" s="32" t="str">
        <f>IF(OR($B82="",$L82="",$AX82=""),"",IFERROR(BH82-BE82,""))</f>
        <v/>
      </c>
      <c r="BJ82" s="33" t="str">
        <f>IF(OR($B82="",$L82="",$AX82=""),"",IFERROR(BH82/BE82,""))</f>
        <v/>
      </c>
      <c r="BK82" s="24" t="str">
        <f>IF(NOT(ISNUMBER(BJ82)),"",IF(BJ82&gt;=1,"Mencukupi / Adequate",IF(BJ82&gt;=0.75,"Hampir mencukupi / Nearly adequate","Tidak mencukupi / Inadequate")))</f>
        <v/>
      </c>
      <c r="BL82" s="31" t="str">
        <f>IF(OR($B82="",$L82="",$AX82=""),"",IFERROR(IF(BI82&gt;=0,0,-BI82/(12*IF($AZ82=0,BC82,((1+$AZ82)^BC82-1)/$AZ82))),""))</f>
        <v/>
      </c>
      <c r="BM82" s="34" t="str">
        <f>IFERROR(AVERAGE(Y82:AB82),"")</f>
        <v/>
      </c>
      <c r="BN82" s="34" t="str">
        <f>IFERROR(AVERAGE(AC82:AE82),"")</f>
        <v/>
      </c>
      <c r="BO82" s="34" t="str">
        <f>IFERROR(AVERAGE(AF82:AH82),"")</f>
        <v/>
      </c>
      <c r="BP82" s="34" t="str">
        <f>IFERROR(AVERAGE(AI82:AK82),"")</f>
        <v/>
      </c>
      <c r="BQ82" s="34" t="str">
        <f>IFERROR(AVERAGE(AL82:AN82),"")</f>
        <v/>
      </c>
      <c r="BR82" s="34" t="str">
        <f>IFERROR(AVERAGE(AO82:AQ82),"")</f>
        <v/>
      </c>
      <c r="BS82" s="34" t="str">
        <f>IFERROR(AVERAGE(AR82:AT82),"")</f>
        <v/>
      </c>
      <c r="BT82" s="34" t="str">
        <f>IFERROR(AVERAGE(AU82:AW82),"")</f>
        <v/>
      </c>
      <c r="BU82" s="34" t="str">
        <f>IFERROR(AVERAGE(Y82:AW82),"")</f>
        <v/>
      </c>
      <c r="BV82" s="24" t="str">
        <f>IF(BU82="","",IF(BU82&gt;=3.67,"Tinggi / High",IF(BU82&gt;=2.34,"Sederhana / Moderate","Rendah / Low")))</f>
        <v/>
      </c>
      <c r="BW82" s="30" t="str">
        <f>IF($B82="","",COUNTIF(Q82:X82,"Ya / Yes"))</f>
        <v/>
      </c>
    </row>
    <row r="83" spans="1:75" ht="15.75" customHeight="1" x14ac:dyDescent="0.2">
      <c r="A83" s="24" t="str">
        <f>IF($B83="","",ROW()-7)</f>
        <v/>
      </c>
      <c r="B83" s="25"/>
      <c r="C83" s="26"/>
      <c r="D83" s="25"/>
      <c r="E83" s="25"/>
      <c r="F83" s="25"/>
      <c r="G83" s="25"/>
      <c r="H83" s="25"/>
      <c r="I83" s="27"/>
      <c r="J83" s="25"/>
      <c r="K83" s="25"/>
      <c r="L83" s="27"/>
      <c r="M83" s="28"/>
      <c r="N83" s="28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8"/>
      <c r="AZ83" s="29"/>
      <c r="BA83" s="29"/>
      <c r="BB83" s="27"/>
      <c r="BC83" s="30" t="str">
        <f>IF(OR($B83="",$L83="",$AX83=""),"",MAX(0,$L83-$AX83))</f>
        <v/>
      </c>
      <c r="BD83" s="31" t="str">
        <f>IF(OR($B83="",$L83="",$AX83=""),"",IFERROR($M83*(1+$BA83)^BC83,""))</f>
        <v/>
      </c>
      <c r="BE83" s="31" t="str">
        <f>IF(OR($B83="",$L83="",$AX83=""),"",IFERROR(BD83*12*$BB83,""))</f>
        <v/>
      </c>
      <c r="BF83" s="31" t="str">
        <f>IF(OR($B83="",$L83="",$AX83=""),"",IFERROR($N83*(1+$AZ83)^BC83,""))</f>
        <v/>
      </c>
      <c r="BG83" s="31" t="str">
        <f>IF(OR($B83="",$L83="",$AX83=""),"",IFERROR($AY83*12*IF($AZ83=0,BC83,((1+$AZ83)^BC83-1)/$AZ83),""))</f>
        <v/>
      </c>
      <c r="BH83" s="31" t="str">
        <f>IF(OR($B83="",$L83="",$AX83=""),"",IFERROR(BF83+BG83,""))</f>
        <v/>
      </c>
      <c r="BI83" s="32" t="str">
        <f>IF(OR($B83="",$L83="",$AX83=""),"",IFERROR(BH83-BE83,""))</f>
        <v/>
      </c>
      <c r="BJ83" s="33" t="str">
        <f>IF(OR($B83="",$L83="",$AX83=""),"",IFERROR(BH83/BE83,""))</f>
        <v/>
      </c>
      <c r="BK83" s="24" t="str">
        <f>IF(NOT(ISNUMBER(BJ83)),"",IF(BJ83&gt;=1,"Mencukupi / Adequate",IF(BJ83&gt;=0.75,"Hampir mencukupi / Nearly adequate","Tidak mencukupi / Inadequate")))</f>
        <v/>
      </c>
      <c r="BL83" s="31" t="str">
        <f>IF(OR($B83="",$L83="",$AX83=""),"",IFERROR(IF(BI83&gt;=0,0,-BI83/(12*IF($AZ83=0,BC83,((1+$AZ83)^BC83-1)/$AZ83))),""))</f>
        <v/>
      </c>
      <c r="BM83" s="34" t="str">
        <f>IFERROR(AVERAGE(Y83:AB83),"")</f>
        <v/>
      </c>
      <c r="BN83" s="34" t="str">
        <f>IFERROR(AVERAGE(AC83:AE83),"")</f>
        <v/>
      </c>
      <c r="BO83" s="34" t="str">
        <f>IFERROR(AVERAGE(AF83:AH83),"")</f>
        <v/>
      </c>
      <c r="BP83" s="34" t="str">
        <f>IFERROR(AVERAGE(AI83:AK83),"")</f>
        <v/>
      </c>
      <c r="BQ83" s="34" t="str">
        <f>IFERROR(AVERAGE(AL83:AN83),"")</f>
        <v/>
      </c>
      <c r="BR83" s="34" t="str">
        <f>IFERROR(AVERAGE(AO83:AQ83),"")</f>
        <v/>
      </c>
      <c r="BS83" s="34" t="str">
        <f>IFERROR(AVERAGE(AR83:AT83),"")</f>
        <v/>
      </c>
      <c r="BT83" s="34" t="str">
        <f>IFERROR(AVERAGE(AU83:AW83),"")</f>
        <v/>
      </c>
      <c r="BU83" s="34" t="str">
        <f>IFERROR(AVERAGE(Y83:AW83),"")</f>
        <v/>
      </c>
      <c r="BV83" s="24" t="str">
        <f>IF(BU83="","",IF(BU83&gt;=3.67,"Tinggi / High",IF(BU83&gt;=2.34,"Sederhana / Moderate","Rendah / Low")))</f>
        <v/>
      </c>
      <c r="BW83" s="30" t="str">
        <f>IF($B83="","",COUNTIF(Q83:X83,"Ya / Yes"))</f>
        <v/>
      </c>
    </row>
    <row r="84" spans="1:75" ht="15.75" customHeight="1" x14ac:dyDescent="0.2">
      <c r="A84" s="24" t="str">
        <f>IF($B84="","",ROW()-7)</f>
        <v/>
      </c>
      <c r="B84" s="25"/>
      <c r="C84" s="26"/>
      <c r="D84" s="25"/>
      <c r="E84" s="25"/>
      <c r="F84" s="25"/>
      <c r="G84" s="25"/>
      <c r="H84" s="25"/>
      <c r="I84" s="27"/>
      <c r="J84" s="25"/>
      <c r="K84" s="25"/>
      <c r="L84" s="27"/>
      <c r="M84" s="28"/>
      <c r="N84" s="28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8"/>
      <c r="AZ84" s="29"/>
      <c r="BA84" s="29"/>
      <c r="BB84" s="27"/>
      <c r="BC84" s="30" t="str">
        <f>IF(OR($B84="",$L84="",$AX84=""),"",MAX(0,$L84-$AX84))</f>
        <v/>
      </c>
      <c r="BD84" s="31" t="str">
        <f>IF(OR($B84="",$L84="",$AX84=""),"",IFERROR($M84*(1+$BA84)^BC84,""))</f>
        <v/>
      </c>
      <c r="BE84" s="31" t="str">
        <f>IF(OR($B84="",$L84="",$AX84=""),"",IFERROR(BD84*12*$BB84,""))</f>
        <v/>
      </c>
      <c r="BF84" s="31" t="str">
        <f>IF(OR($B84="",$L84="",$AX84=""),"",IFERROR($N84*(1+$AZ84)^BC84,""))</f>
        <v/>
      </c>
      <c r="BG84" s="31" t="str">
        <f>IF(OR($B84="",$L84="",$AX84=""),"",IFERROR($AY84*12*IF($AZ84=0,BC84,((1+$AZ84)^BC84-1)/$AZ84),""))</f>
        <v/>
      </c>
      <c r="BH84" s="31" t="str">
        <f>IF(OR($B84="",$L84="",$AX84=""),"",IFERROR(BF84+BG84,""))</f>
        <v/>
      </c>
      <c r="BI84" s="32" t="str">
        <f>IF(OR($B84="",$L84="",$AX84=""),"",IFERROR(BH84-BE84,""))</f>
        <v/>
      </c>
      <c r="BJ84" s="33" t="str">
        <f>IF(OR($B84="",$L84="",$AX84=""),"",IFERROR(BH84/BE84,""))</f>
        <v/>
      </c>
      <c r="BK84" s="24" t="str">
        <f>IF(NOT(ISNUMBER(BJ84)),"",IF(BJ84&gt;=1,"Mencukupi / Adequate",IF(BJ84&gt;=0.75,"Hampir mencukupi / Nearly adequate","Tidak mencukupi / Inadequate")))</f>
        <v/>
      </c>
      <c r="BL84" s="31" t="str">
        <f>IF(OR($B84="",$L84="",$AX84=""),"",IFERROR(IF(BI84&gt;=0,0,-BI84/(12*IF($AZ84=0,BC84,((1+$AZ84)^BC84-1)/$AZ84))),""))</f>
        <v/>
      </c>
      <c r="BM84" s="34" t="str">
        <f>IFERROR(AVERAGE(Y84:AB84),"")</f>
        <v/>
      </c>
      <c r="BN84" s="34" t="str">
        <f>IFERROR(AVERAGE(AC84:AE84),"")</f>
        <v/>
      </c>
      <c r="BO84" s="34" t="str">
        <f>IFERROR(AVERAGE(AF84:AH84),"")</f>
        <v/>
      </c>
      <c r="BP84" s="34" t="str">
        <f>IFERROR(AVERAGE(AI84:AK84),"")</f>
        <v/>
      </c>
      <c r="BQ84" s="34" t="str">
        <f>IFERROR(AVERAGE(AL84:AN84),"")</f>
        <v/>
      </c>
      <c r="BR84" s="34" t="str">
        <f>IFERROR(AVERAGE(AO84:AQ84),"")</f>
        <v/>
      </c>
      <c r="BS84" s="34" t="str">
        <f>IFERROR(AVERAGE(AR84:AT84),"")</f>
        <v/>
      </c>
      <c r="BT84" s="34" t="str">
        <f>IFERROR(AVERAGE(AU84:AW84),"")</f>
        <v/>
      </c>
      <c r="BU84" s="34" t="str">
        <f>IFERROR(AVERAGE(Y84:AW84),"")</f>
        <v/>
      </c>
      <c r="BV84" s="24" t="str">
        <f>IF(BU84="","",IF(BU84&gt;=3.67,"Tinggi / High",IF(BU84&gt;=2.34,"Sederhana / Moderate","Rendah / Low")))</f>
        <v/>
      </c>
      <c r="BW84" s="30" t="str">
        <f>IF($B84="","",COUNTIF(Q84:X84,"Ya / Yes"))</f>
        <v/>
      </c>
    </row>
    <row r="85" spans="1:75" ht="15.75" customHeight="1" x14ac:dyDescent="0.2">
      <c r="A85" s="24" t="str">
        <f>IF($B85="","",ROW()-7)</f>
        <v/>
      </c>
      <c r="B85" s="25"/>
      <c r="C85" s="26"/>
      <c r="D85" s="25"/>
      <c r="E85" s="25"/>
      <c r="F85" s="25"/>
      <c r="G85" s="25"/>
      <c r="H85" s="25"/>
      <c r="I85" s="27"/>
      <c r="J85" s="25"/>
      <c r="K85" s="25"/>
      <c r="L85" s="27"/>
      <c r="M85" s="28"/>
      <c r="N85" s="28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8"/>
      <c r="AZ85" s="29"/>
      <c r="BA85" s="29"/>
      <c r="BB85" s="27"/>
      <c r="BC85" s="30" t="str">
        <f>IF(OR($B85="",$L85="",$AX85=""),"",MAX(0,$L85-$AX85))</f>
        <v/>
      </c>
      <c r="BD85" s="31" t="str">
        <f>IF(OR($B85="",$L85="",$AX85=""),"",IFERROR($M85*(1+$BA85)^BC85,""))</f>
        <v/>
      </c>
      <c r="BE85" s="31" t="str">
        <f>IF(OR($B85="",$L85="",$AX85=""),"",IFERROR(BD85*12*$BB85,""))</f>
        <v/>
      </c>
      <c r="BF85" s="31" t="str">
        <f>IF(OR($B85="",$L85="",$AX85=""),"",IFERROR($N85*(1+$AZ85)^BC85,""))</f>
        <v/>
      </c>
      <c r="BG85" s="31" t="str">
        <f>IF(OR($B85="",$L85="",$AX85=""),"",IFERROR($AY85*12*IF($AZ85=0,BC85,((1+$AZ85)^BC85-1)/$AZ85),""))</f>
        <v/>
      </c>
      <c r="BH85" s="31" t="str">
        <f>IF(OR($B85="",$L85="",$AX85=""),"",IFERROR(BF85+BG85,""))</f>
        <v/>
      </c>
      <c r="BI85" s="32" t="str">
        <f>IF(OR($B85="",$L85="",$AX85=""),"",IFERROR(BH85-BE85,""))</f>
        <v/>
      </c>
      <c r="BJ85" s="33" t="str">
        <f>IF(OR($B85="",$L85="",$AX85=""),"",IFERROR(BH85/BE85,""))</f>
        <v/>
      </c>
      <c r="BK85" s="24" t="str">
        <f>IF(NOT(ISNUMBER(BJ85)),"",IF(BJ85&gt;=1,"Mencukupi / Adequate",IF(BJ85&gt;=0.75,"Hampir mencukupi / Nearly adequate","Tidak mencukupi / Inadequate")))</f>
        <v/>
      </c>
      <c r="BL85" s="31" t="str">
        <f>IF(OR($B85="",$L85="",$AX85=""),"",IFERROR(IF(BI85&gt;=0,0,-BI85/(12*IF($AZ85=0,BC85,((1+$AZ85)^BC85-1)/$AZ85))),""))</f>
        <v/>
      </c>
      <c r="BM85" s="34" t="str">
        <f>IFERROR(AVERAGE(Y85:AB85),"")</f>
        <v/>
      </c>
      <c r="BN85" s="34" t="str">
        <f>IFERROR(AVERAGE(AC85:AE85),"")</f>
        <v/>
      </c>
      <c r="BO85" s="34" t="str">
        <f>IFERROR(AVERAGE(AF85:AH85),"")</f>
        <v/>
      </c>
      <c r="BP85" s="34" t="str">
        <f>IFERROR(AVERAGE(AI85:AK85),"")</f>
        <v/>
      </c>
      <c r="BQ85" s="34" t="str">
        <f>IFERROR(AVERAGE(AL85:AN85),"")</f>
        <v/>
      </c>
      <c r="BR85" s="34" t="str">
        <f>IFERROR(AVERAGE(AO85:AQ85),"")</f>
        <v/>
      </c>
      <c r="BS85" s="34" t="str">
        <f>IFERROR(AVERAGE(AR85:AT85),"")</f>
        <v/>
      </c>
      <c r="BT85" s="34" t="str">
        <f>IFERROR(AVERAGE(AU85:AW85),"")</f>
        <v/>
      </c>
      <c r="BU85" s="34" t="str">
        <f>IFERROR(AVERAGE(Y85:AW85),"")</f>
        <v/>
      </c>
      <c r="BV85" s="24" t="str">
        <f>IF(BU85="","",IF(BU85&gt;=3.67,"Tinggi / High",IF(BU85&gt;=2.34,"Sederhana / Moderate","Rendah / Low")))</f>
        <v/>
      </c>
      <c r="BW85" s="30" t="str">
        <f>IF($B85="","",COUNTIF(Q85:X85,"Ya / Yes"))</f>
        <v/>
      </c>
    </row>
    <row r="86" spans="1:75" ht="15.75" customHeight="1" x14ac:dyDescent="0.2">
      <c r="A86" s="24" t="str">
        <f>IF($B86="","",ROW()-7)</f>
        <v/>
      </c>
      <c r="B86" s="25"/>
      <c r="C86" s="26"/>
      <c r="D86" s="25"/>
      <c r="E86" s="25"/>
      <c r="F86" s="25"/>
      <c r="G86" s="25"/>
      <c r="H86" s="25"/>
      <c r="I86" s="27"/>
      <c r="J86" s="25"/>
      <c r="K86" s="25"/>
      <c r="L86" s="27"/>
      <c r="M86" s="28"/>
      <c r="N86" s="28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8"/>
      <c r="AZ86" s="29"/>
      <c r="BA86" s="29"/>
      <c r="BB86" s="27"/>
      <c r="BC86" s="30" t="str">
        <f>IF(OR($B86="",$L86="",$AX86=""),"",MAX(0,$L86-$AX86))</f>
        <v/>
      </c>
      <c r="BD86" s="31" t="str">
        <f>IF(OR($B86="",$L86="",$AX86=""),"",IFERROR($M86*(1+$BA86)^BC86,""))</f>
        <v/>
      </c>
      <c r="BE86" s="31" t="str">
        <f>IF(OR($B86="",$L86="",$AX86=""),"",IFERROR(BD86*12*$BB86,""))</f>
        <v/>
      </c>
      <c r="BF86" s="31" t="str">
        <f>IF(OR($B86="",$L86="",$AX86=""),"",IFERROR($N86*(1+$AZ86)^BC86,""))</f>
        <v/>
      </c>
      <c r="BG86" s="31" t="str">
        <f>IF(OR($B86="",$L86="",$AX86=""),"",IFERROR($AY86*12*IF($AZ86=0,BC86,((1+$AZ86)^BC86-1)/$AZ86),""))</f>
        <v/>
      </c>
      <c r="BH86" s="31" t="str">
        <f>IF(OR($B86="",$L86="",$AX86=""),"",IFERROR(BF86+BG86,""))</f>
        <v/>
      </c>
      <c r="BI86" s="32" t="str">
        <f>IF(OR($B86="",$L86="",$AX86=""),"",IFERROR(BH86-BE86,""))</f>
        <v/>
      </c>
      <c r="BJ86" s="33" t="str">
        <f>IF(OR($B86="",$L86="",$AX86=""),"",IFERROR(BH86/BE86,""))</f>
        <v/>
      </c>
      <c r="BK86" s="24" t="str">
        <f>IF(NOT(ISNUMBER(BJ86)),"",IF(BJ86&gt;=1,"Mencukupi / Adequate",IF(BJ86&gt;=0.75,"Hampir mencukupi / Nearly adequate","Tidak mencukupi / Inadequate")))</f>
        <v/>
      </c>
      <c r="BL86" s="31" t="str">
        <f>IF(OR($B86="",$L86="",$AX86=""),"",IFERROR(IF(BI86&gt;=0,0,-BI86/(12*IF($AZ86=0,BC86,((1+$AZ86)^BC86-1)/$AZ86))),""))</f>
        <v/>
      </c>
      <c r="BM86" s="34" t="str">
        <f>IFERROR(AVERAGE(Y86:AB86),"")</f>
        <v/>
      </c>
      <c r="BN86" s="34" t="str">
        <f>IFERROR(AVERAGE(AC86:AE86),"")</f>
        <v/>
      </c>
      <c r="BO86" s="34" t="str">
        <f>IFERROR(AVERAGE(AF86:AH86),"")</f>
        <v/>
      </c>
      <c r="BP86" s="34" t="str">
        <f>IFERROR(AVERAGE(AI86:AK86),"")</f>
        <v/>
      </c>
      <c r="BQ86" s="34" t="str">
        <f>IFERROR(AVERAGE(AL86:AN86),"")</f>
        <v/>
      </c>
      <c r="BR86" s="34" t="str">
        <f>IFERROR(AVERAGE(AO86:AQ86),"")</f>
        <v/>
      </c>
      <c r="BS86" s="34" t="str">
        <f>IFERROR(AVERAGE(AR86:AT86),"")</f>
        <v/>
      </c>
      <c r="BT86" s="34" t="str">
        <f>IFERROR(AVERAGE(AU86:AW86),"")</f>
        <v/>
      </c>
      <c r="BU86" s="34" t="str">
        <f>IFERROR(AVERAGE(Y86:AW86),"")</f>
        <v/>
      </c>
      <c r="BV86" s="24" t="str">
        <f>IF(BU86="","",IF(BU86&gt;=3.67,"Tinggi / High",IF(BU86&gt;=2.34,"Sederhana / Moderate","Rendah / Low")))</f>
        <v/>
      </c>
      <c r="BW86" s="30" t="str">
        <f>IF($B86="","",COUNTIF(Q86:X86,"Ya / Yes"))</f>
        <v/>
      </c>
    </row>
    <row r="87" spans="1:75" ht="15.75" customHeight="1" x14ac:dyDescent="0.2">
      <c r="A87" s="24" t="str">
        <f>IF($B87="","",ROW()-7)</f>
        <v/>
      </c>
      <c r="B87" s="25"/>
      <c r="C87" s="26"/>
      <c r="D87" s="25"/>
      <c r="E87" s="25"/>
      <c r="F87" s="25"/>
      <c r="G87" s="25"/>
      <c r="H87" s="25"/>
      <c r="I87" s="27"/>
      <c r="J87" s="25"/>
      <c r="K87" s="25"/>
      <c r="L87" s="27"/>
      <c r="M87" s="28"/>
      <c r="N87" s="28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8"/>
      <c r="AZ87" s="29"/>
      <c r="BA87" s="29"/>
      <c r="BB87" s="27"/>
      <c r="BC87" s="30" t="str">
        <f>IF(OR($B87="",$L87="",$AX87=""),"",MAX(0,$L87-$AX87))</f>
        <v/>
      </c>
      <c r="BD87" s="31" t="str">
        <f>IF(OR($B87="",$L87="",$AX87=""),"",IFERROR($M87*(1+$BA87)^BC87,""))</f>
        <v/>
      </c>
      <c r="BE87" s="31" t="str">
        <f>IF(OR($B87="",$L87="",$AX87=""),"",IFERROR(BD87*12*$BB87,""))</f>
        <v/>
      </c>
      <c r="BF87" s="31" t="str">
        <f>IF(OR($B87="",$L87="",$AX87=""),"",IFERROR($N87*(1+$AZ87)^BC87,""))</f>
        <v/>
      </c>
      <c r="BG87" s="31" t="str">
        <f>IF(OR($B87="",$L87="",$AX87=""),"",IFERROR($AY87*12*IF($AZ87=0,BC87,((1+$AZ87)^BC87-1)/$AZ87),""))</f>
        <v/>
      </c>
      <c r="BH87" s="31" t="str">
        <f>IF(OR($B87="",$L87="",$AX87=""),"",IFERROR(BF87+BG87,""))</f>
        <v/>
      </c>
      <c r="BI87" s="32" t="str">
        <f>IF(OR($B87="",$L87="",$AX87=""),"",IFERROR(BH87-BE87,""))</f>
        <v/>
      </c>
      <c r="BJ87" s="33" t="str">
        <f>IF(OR($B87="",$L87="",$AX87=""),"",IFERROR(BH87/BE87,""))</f>
        <v/>
      </c>
      <c r="BK87" s="24" t="str">
        <f>IF(NOT(ISNUMBER(BJ87)),"",IF(BJ87&gt;=1,"Mencukupi / Adequate",IF(BJ87&gt;=0.75,"Hampir mencukupi / Nearly adequate","Tidak mencukupi / Inadequate")))</f>
        <v/>
      </c>
      <c r="BL87" s="31" t="str">
        <f>IF(OR($B87="",$L87="",$AX87=""),"",IFERROR(IF(BI87&gt;=0,0,-BI87/(12*IF($AZ87=0,BC87,((1+$AZ87)^BC87-1)/$AZ87))),""))</f>
        <v/>
      </c>
      <c r="BM87" s="34" t="str">
        <f>IFERROR(AVERAGE(Y87:AB87),"")</f>
        <v/>
      </c>
      <c r="BN87" s="34" t="str">
        <f>IFERROR(AVERAGE(AC87:AE87),"")</f>
        <v/>
      </c>
      <c r="BO87" s="34" t="str">
        <f>IFERROR(AVERAGE(AF87:AH87),"")</f>
        <v/>
      </c>
      <c r="BP87" s="34" t="str">
        <f>IFERROR(AVERAGE(AI87:AK87),"")</f>
        <v/>
      </c>
      <c r="BQ87" s="34" t="str">
        <f>IFERROR(AVERAGE(AL87:AN87),"")</f>
        <v/>
      </c>
      <c r="BR87" s="34" t="str">
        <f>IFERROR(AVERAGE(AO87:AQ87),"")</f>
        <v/>
      </c>
      <c r="BS87" s="34" t="str">
        <f>IFERROR(AVERAGE(AR87:AT87),"")</f>
        <v/>
      </c>
      <c r="BT87" s="34" t="str">
        <f>IFERROR(AVERAGE(AU87:AW87),"")</f>
        <v/>
      </c>
      <c r="BU87" s="34" t="str">
        <f>IFERROR(AVERAGE(Y87:AW87),"")</f>
        <v/>
      </c>
      <c r="BV87" s="24" t="str">
        <f>IF(BU87="","",IF(BU87&gt;=3.67,"Tinggi / High",IF(BU87&gt;=2.34,"Sederhana / Moderate","Rendah / Low")))</f>
        <v/>
      </c>
      <c r="BW87" s="30" t="str">
        <f>IF($B87="","",COUNTIF(Q87:X87,"Ya / Yes"))</f>
        <v/>
      </c>
    </row>
    <row r="88" spans="1:75" ht="15.75" customHeight="1" x14ac:dyDescent="0.2">
      <c r="A88" s="24" t="str">
        <f>IF($B88="","",ROW()-7)</f>
        <v/>
      </c>
      <c r="B88" s="25"/>
      <c r="C88" s="26"/>
      <c r="D88" s="25"/>
      <c r="E88" s="25"/>
      <c r="F88" s="25"/>
      <c r="G88" s="25"/>
      <c r="H88" s="25"/>
      <c r="I88" s="27"/>
      <c r="J88" s="25"/>
      <c r="K88" s="25"/>
      <c r="L88" s="27"/>
      <c r="M88" s="28"/>
      <c r="N88" s="28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8"/>
      <c r="AZ88" s="29"/>
      <c r="BA88" s="29"/>
      <c r="BB88" s="27"/>
      <c r="BC88" s="30" t="str">
        <f>IF(OR($B88="",$L88="",$AX88=""),"",MAX(0,$L88-$AX88))</f>
        <v/>
      </c>
      <c r="BD88" s="31" t="str">
        <f>IF(OR($B88="",$L88="",$AX88=""),"",IFERROR($M88*(1+$BA88)^BC88,""))</f>
        <v/>
      </c>
      <c r="BE88" s="31" t="str">
        <f>IF(OR($B88="",$L88="",$AX88=""),"",IFERROR(BD88*12*$BB88,""))</f>
        <v/>
      </c>
      <c r="BF88" s="31" t="str">
        <f>IF(OR($B88="",$L88="",$AX88=""),"",IFERROR($N88*(1+$AZ88)^BC88,""))</f>
        <v/>
      </c>
      <c r="BG88" s="31" t="str">
        <f>IF(OR($B88="",$L88="",$AX88=""),"",IFERROR($AY88*12*IF($AZ88=0,BC88,((1+$AZ88)^BC88-1)/$AZ88),""))</f>
        <v/>
      </c>
      <c r="BH88" s="31" t="str">
        <f>IF(OR($B88="",$L88="",$AX88=""),"",IFERROR(BF88+BG88,""))</f>
        <v/>
      </c>
      <c r="BI88" s="32" t="str">
        <f>IF(OR($B88="",$L88="",$AX88=""),"",IFERROR(BH88-BE88,""))</f>
        <v/>
      </c>
      <c r="BJ88" s="33" t="str">
        <f>IF(OR($B88="",$L88="",$AX88=""),"",IFERROR(BH88/BE88,""))</f>
        <v/>
      </c>
      <c r="BK88" s="24" t="str">
        <f>IF(NOT(ISNUMBER(BJ88)),"",IF(BJ88&gt;=1,"Mencukupi / Adequate",IF(BJ88&gt;=0.75,"Hampir mencukupi / Nearly adequate","Tidak mencukupi / Inadequate")))</f>
        <v/>
      </c>
      <c r="BL88" s="31" t="str">
        <f>IF(OR($B88="",$L88="",$AX88=""),"",IFERROR(IF(BI88&gt;=0,0,-BI88/(12*IF($AZ88=0,BC88,((1+$AZ88)^BC88-1)/$AZ88))),""))</f>
        <v/>
      </c>
      <c r="BM88" s="34" t="str">
        <f>IFERROR(AVERAGE(Y88:AB88),"")</f>
        <v/>
      </c>
      <c r="BN88" s="34" t="str">
        <f>IFERROR(AVERAGE(AC88:AE88),"")</f>
        <v/>
      </c>
      <c r="BO88" s="34" t="str">
        <f>IFERROR(AVERAGE(AF88:AH88),"")</f>
        <v/>
      </c>
      <c r="BP88" s="34" t="str">
        <f>IFERROR(AVERAGE(AI88:AK88),"")</f>
        <v/>
      </c>
      <c r="BQ88" s="34" t="str">
        <f>IFERROR(AVERAGE(AL88:AN88),"")</f>
        <v/>
      </c>
      <c r="BR88" s="34" t="str">
        <f>IFERROR(AVERAGE(AO88:AQ88),"")</f>
        <v/>
      </c>
      <c r="BS88" s="34" t="str">
        <f>IFERROR(AVERAGE(AR88:AT88),"")</f>
        <v/>
      </c>
      <c r="BT88" s="34" t="str">
        <f>IFERROR(AVERAGE(AU88:AW88),"")</f>
        <v/>
      </c>
      <c r="BU88" s="34" t="str">
        <f>IFERROR(AVERAGE(Y88:AW88),"")</f>
        <v/>
      </c>
      <c r="BV88" s="24" t="str">
        <f>IF(BU88="","",IF(BU88&gt;=3.67,"Tinggi / High",IF(BU88&gt;=2.34,"Sederhana / Moderate","Rendah / Low")))</f>
        <v/>
      </c>
      <c r="BW88" s="30" t="str">
        <f>IF($B88="","",COUNTIF(Q88:X88,"Ya / Yes"))</f>
        <v/>
      </c>
    </row>
    <row r="89" spans="1:75" ht="15.75" customHeight="1" x14ac:dyDescent="0.2">
      <c r="A89" s="24" t="str">
        <f>IF($B89="","",ROW()-7)</f>
        <v/>
      </c>
      <c r="B89" s="25"/>
      <c r="C89" s="26"/>
      <c r="D89" s="25"/>
      <c r="E89" s="25"/>
      <c r="F89" s="25"/>
      <c r="G89" s="25"/>
      <c r="H89" s="25"/>
      <c r="I89" s="27"/>
      <c r="J89" s="25"/>
      <c r="K89" s="25"/>
      <c r="L89" s="27"/>
      <c r="M89" s="28"/>
      <c r="N89" s="28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8"/>
      <c r="AZ89" s="29"/>
      <c r="BA89" s="29"/>
      <c r="BB89" s="27"/>
      <c r="BC89" s="30" t="str">
        <f>IF(OR($B89="",$L89="",$AX89=""),"",MAX(0,$L89-$AX89))</f>
        <v/>
      </c>
      <c r="BD89" s="31" t="str">
        <f>IF(OR($B89="",$L89="",$AX89=""),"",IFERROR($M89*(1+$BA89)^BC89,""))</f>
        <v/>
      </c>
      <c r="BE89" s="31" t="str">
        <f>IF(OR($B89="",$L89="",$AX89=""),"",IFERROR(BD89*12*$BB89,""))</f>
        <v/>
      </c>
      <c r="BF89" s="31" t="str">
        <f>IF(OR($B89="",$L89="",$AX89=""),"",IFERROR($N89*(1+$AZ89)^BC89,""))</f>
        <v/>
      </c>
      <c r="BG89" s="31" t="str">
        <f>IF(OR($B89="",$L89="",$AX89=""),"",IFERROR($AY89*12*IF($AZ89=0,BC89,((1+$AZ89)^BC89-1)/$AZ89),""))</f>
        <v/>
      </c>
      <c r="BH89" s="31" t="str">
        <f>IF(OR($B89="",$L89="",$AX89=""),"",IFERROR(BF89+BG89,""))</f>
        <v/>
      </c>
      <c r="BI89" s="32" t="str">
        <f>IF(OR($B89="",$L89="",$AX89=""),"",IFERROR(BH89-BE89,""))</f>
        <v/>
      </c>
      <c r="BJ89" s="33" t="str">
        <f>IF(OR($B89="",$L89="",$AX89=""),"",IFERROR(BH89/BE89,""))</f>
        <v/>
      </c>
      <c r="BK89" s="24" t="str">
        <f>IF(NOT(ISNUMBER(BJ89)),"",IF(BJ89&gt;=1,"Mencukupi / Adequate",IF(BJ89&gt;=0.75,"Hampir mencukupi / Nearly adequate","Tidak mencukupi / Inadequate")))</f>
        <v/>
      </c>
      <c r="BL89" s="31" t="str">
        <f>IF(OR($B89="",$L89="",$AX89=""),"",IFERROR(IF(BI89&gt;=0,0,-BI89/(12*IF($AZ89=0,BC89,((1+$AZ89)^BC89-1)/$AZ89))),""))</f>
        <v/>
      </c>
      <c r="BM89" s="34" t="str">
        <f>IFERROR(AVERAGE(Y89:AB89),"")</f>
        <v/>
      </c>
      <c r="BN89" s="34" t="str">
        <f>IFERROR(AVERAGE(AC89:AE89),"")</f>
        <v/>
      </c>
      <c r="BO89" s="34" t="str">
        <f>IFERROR(AVERAGE(AF89:AH89),"")</f>
        <v/>
      </c>
      <c r="BP89" s="34" t="str">
        <f>IFERROR(AVERAGE(AI89:AK89),"")</f>
        <v/>
      </c>
      <c r="BQ89" s="34" t="str">
        <f>IFERROR(AVERAGE(AL89:AN89),"")</f>
        <v/>
      </c>
      <c r="BR89" s="34" t="str">
        <f>IFERROR(AVERAGE(AO89:AQ89),"")</f>
        <v/>
      </c>
      <c r="BS89" s="34" t="str">
        <f>IFERROR(AVERAGE(AR89:AT89),"")</f>
        <v/>
      </c>
      <c r="BT89" s="34" t="str">
        <f>IFERROR(AVERAGE(AU89:AW89),"")</f>
        <v/>
      </c>
      <c r="BU89" s="34" t="str">
        <f>IFERROR(AVERAGE(Y89:AW89),"")</f>
        <v/>
      </c>
      <c r="BV89" s="24" t="str">
        <f>IF(BU89="","",IF(BU89&gt;=3.67,"Tinggi / High",IF(BU89&gt;=2.34,"Sederhana / Moderate","Rendah / Low")))</f>
        <v/>
      </c>
      <c r="BW89" s="30" t="str">
        <f>IF($B89="","",COUNTIF(Q89:X89,"Ya / Yes"))</f>
        <v/>
      </c>
    </row>
    <row r="90" spans="1:75" ht="15.75" customHeight="1" x14ac:dyDescent="0.2">
      <c r="A90" s="24" t="str">
        <f>IF($B90="","",ROW()-7)</f>
        <v/>
      </c>
      <c r="B90" s="25"/>
      <c r="C90" s="26"/>
      <c r="D90" s="25"/>
      <c r="E90" s="25"/>
      <c r="F90" s="25"/>
      <c r="G90" s="25"/>
      <c r="H90" s="25"/>
      <c r="I90" s="27"/>
      <c r="J90" s="25"/>
      <c r="K90" s="25"/>
      <c r="L90" s="27"/>
      <c r="M90" s="28"/>
      <c r="N90" s="28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8"/>
      <c r="AZ90" s="29"/>
      <c r="BA90" s="29"/>
      <c r="BB90" s="27"/>
      <c r="BC90" s="30" t="str">
        <f>IF(OR($B90="",$L90="",$AX90=""),"",MAX(0,$L90-$AX90))</f>
        <v/>
      </c>
      <c r="BD90" s="31" t="str">
        <f>IF(OR($B90="",$L90="",$AX90=""),"",IFERROR($M90*(1+$BA90)^BC90,""))</f>
        <v/>
      </c>
      <c r="BE90" s="31" t="str">
        <f>IF(OR($B90="",$L90="",$AX90=""),"",IFERROR(BD90*12*$BB90,""))</f>
        <v/>
      </c>
      <c r="BF90" s="31" t="str">
        <f>IF(OR($B90="",$L90="",$AX90=""),"",IFERROR($N90*(1+$AZ90)^BC90,""))</f>
        <v/>
      </c>
      <c r="BG90" s="31" t="str">
        <f>IF(OR($B90="",$L90="",$AX90=""),"",IFERROR($AY90*12*IF($AZ90=0,BC90,((1+$AZ90)^BC90-1)/$AZ90),""))</f>
        <v/>
      </c>
      <c r="BH90" s="31" t="str">
        <f>IF(OR($B90="",$L90="",$AX90=""),"",IFERROR(BF90+BG90,""))</f>
        <v/>
      </c>
      <c r="BI90" s="32" t="str">
        <f>IF(OR($B90="",$L90="",$AX90=""),"",IFERROR(BH90-BE90,""))</f>
        <v/>
      </c>
      <c r="BJ90" s="33" t="str">
        <f>IF(OR($B90="",$L90="",$AX90=""),"",IFERROR(BH90/BE90,""))</f>
        <v/>
      </c>
      <c r="BK90" s="24" t="str">
        <f>IF(NOT(ISNUMBER(BJ90)),"",IF(BJ90&gt;=1,"Mencukupi / Adequate",IF(BJ90&gt;=0.75,"Hampir mencukupi / Nearly adequate","Tidak mencukupi / Inadequate")))</f>
        <v/>
      </c>
      <c r="BL90" s="31" t="str">
        <f>IF(OR($B90="",$L90="",$AX90=""),"",IFERROR(IF(BI90&gt;=0,0,-BI90/(12*IF($AZ90=0,BC90,((1+$AZ90)^BC90-1)/$AZ90))),""))</f>
        <v/>
      </c>
      <c r="BM90" s="34" t="str">
        <f>IFERROR(AVERAGE(Y90:AB90),"")</f>
        <v/>
      </c>
      <c r="BN90" s="34" t="str">
        <f>IFERROR(AVERAGE(AC90:AE90),"")</f>
        <v/>
      </c>
      <c r="BO90" s="34" t="str">
        <f>IFERROR(AVERAGE(AF90:AH90),"")</f>
        <v/>
      </c>
      <c r="BP90" s="34" t="str">
        <f>IFERROR(AVERAGE(AI90:AK90),"")</f>
        <v/>
      </c>
      <c r="BQ90" s="34" t="str">
        <f>IFERROR(AVERAGE(AL90:AN90),"")</f>
        <v/>
      </c>
      <c r="BR90" s="34" t="str">
        <f>IFERROR(AVERAGE(AO90:AQ90),"")</f>
        <v/>
      </c>
      <c r="BS90" s="34" t="str">
        <f>IFERROR(AVERAGE(AR90:AT90),"")</f>
        <v/>
      </c>
      <c r="BT90" s="34" t="str">
        <f>IFERROR(AVERAGE(AU90:AW90),"")</f>
        <v/>
      </c>
      <c r="BU90" s="34" t="str">
        <f>IFERROR(AVERAGE(Y90:AW90),"")</f>
        <v/>
      </c>
      <c r="BV90" s="24" t="str">
        <f>IF(BU90="","",IF(BU90&gt;=3.67,"Tinggi / High",IF(BU90&gt;=2.34,"Sederhana / Moderate","Rendah / Low")))</f>
        <v/>
      </c>
      <c r="BW90" s="30" t="str">
        <f>IF($B90="","",COUNTIF(Q90:X90,"Ya / Yes"))</f>
        <v/>
      </c>
    </row>
    <row r="91" spans="1:75" ht="15.75" customHeight="1" x14ac:dyDescent="0.2">
      <c r="A91" s="24" t="str">
        <f>IF($B91="","",ROW()-7)</f>
        <v/>
      </c>
      <c r="B91" s="25"/>
      <c r="C91" s="26"/>
      <c r="D91" s="25"/>
      <c r="E91" s="25"/>
      <c r="F91" s="25"/>
      <c r="G91" s="25"/>
      <c r="H91" s="25"/>
      <c r="I91" s="27"/>
      <c r="J91" s="25"/>
      <c r="K91" s="25"/>
      <c r="L91" s="27"/>
      <c r="M91" s="28"/>
      <c r="N91" s="28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8"/>
      <c r="AZ91" s="29"/>
      <c r="BA91" s="29"/>
      <c r="BB91" s="27"/>
      <c r="BC91" s="30" t="str">
        <f>IF(OR($B91="",$L91="",$AX91=""),"",MAX(0,$L91-$AX91))</f>
        <v/>
      </c>
      <c r="BD91" s="31" t="str">
        <f>IF(OR($B91="",$L91="",$AX91=""),"",IFERROR($M91*(1+$BA91)^BC91,""))</f>
        <v/>
      </c>
      <c r="BE91" s="31" t="str">
        <f>IF(OR($B91="",$L91="",$AX91=""),"",IFERROR(BD91*12*$BB91,""))</f>
        <v/>
      </c>
      <c r="BF91" s="31" t="str">
        <f>IF(OR($B91="",$L91="",$AX91=""),"",IFERROR($N91*(1+$AZ91)^BC91,""))</f>
        <v/>
      </c>
      <c r="BG91" s="31" t="str">
        <f>IF(OR($B91="",$L91="",$AX91=""),"",IFERROR($AY91*12*IF($AZ91=0,BC91,((1+$AZ91)^BC91-1)/$AZ91),""))</f>
        <v/>
      </c>
      <c r="BH91" s="31" t="str">
        <f>IF(OR($B91="",$L91="",$AX91=""),"",IFERROR(BF91+BG91,""))</f>
        <v/>
      </c>
      <c r="BI91" s="32" t="str">
        <f>IF(OR($B91="",$L91="",$AX91=""),"",IFERROR(BH91-BE91,""))</f>
        <v/>
      </c>
      <c r="BJ91" s="33" t="str">
        <f>IF(OR($B91="",$L91="",$AX91=""),"",IFERROR(BH91/BE91,""))</f>
        <v/>
      </c>
      <c r="BK91" s="24" t="str">
        <f>IF(NOT(ISNUMBER(BJ91)),"",IF(BJ91&gt;=1,"Mencukupi / Adequate",IF(BJ91&gt;=0.75,"Hampir mencukupi / Nearly adequate","Tidak mencukupi / Inadequate")))</f>
        <v/>
      </c>
      <c r="BL91" s="31" t="str">
        <f>IF(OR($B91="",$L91="",$AX91=""),"",IFERROR(IF(BI91&gt;=0,0,-BI91/(12*IF($AZ91=0,BC91,((1+$AZ91)^BC91-1)/$AZ91))),""))</f>
        <v/>
      </c>
      <c r="BM91" s="34" t="str">
        <f>IFERROR(AVERAGE(Y91:AB91),"")</f>
        <v/>
      </c>
      <c r="BN91" s="34" t="str">
        <f>IFERROR(AVERAGE(AC91:AE91),"")</f>
        <v/>
      </c>
      <c r="BO91" s="34" t="str">
        <f>IFERROR(AVERAGE(AF91:AH91),"")</f>
        <v/>
      </c>
      <c r="BP91" s="34" t="str">
        <f>IFERROR(AVERAGE(AI91:AK91),"")</f>
        <v/>
      </c>
      <c r="BQ91" s="34" t="str">
        <f>IFERROR(AVERAGE(AL91:AN91),"")</f>
        <v/>
      </c>
      <c r="BR91" s="34" t="str">
        <f>IFERROR(AVERAGE(AO91:AQ91),"")</f>
        <v/>
      </c>
      <c r="BS91" s="34" t="str">
        <f>IFERROR(AVERAGE(AR91:AT91),"")</f>
        <v/>
      </c>
      <c r="BT91" s="34" t="str">
        <f>IFERROR(AVERAGE(AU91:AW91),"")</f>
        <v/>
      </c>
      <c r="BU91" s="34" t="str">
        <f>IFERROR(AVERAGE(Y91:AW91),"")</f>
        <v/>
      </c>
      <c r="BV91" s="24" t="str">
        <f>IF(BU91="","",IF(BU91&gt;=3.67,"Tinggi / High",IF(BU91&gt;=2.34,"Sederhana / Moderate","Rendah / Low")))</f>
        <v/>
      </c>
      <c r="BW91" s="30" t="str">
        <f>IF($B91="","",COUNTIF(Q91:X91,"Ya / Yes"))</f>
        <v/>
      </c>
    </row>
    <row r="92" spans="1:75" ht="15.75" customHeight="1" x14ac:dyDescent="0.2">
      <c r="A92" s="24" t="str">
        <f>IF($B92="","",ROW()-7)</f>
        <v/>
      </c>
      <c r="B92" s="25"/>
      <c r="C92" s="26"/>
      <c r="D92" s="25"/>
      <c r="E92" s="25"/>
      <c r="F92" s="25"/>
      <c r="G92" s="25"/>
      <c r="H92" s="25"/>
      <c r="I92" s="27"/>
      <c r="J92" s="25"/>
      <c r="K92" s="25"/>
      <c r="L92" s="27"/>
      <c r="M92" s="28"/>
      <c r="N92" s="28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8"/>
      <c r="AZ92" s="29"/>
      <c r="BA92" s="29"/>
      <c r="BB92" s="27"/>
      <c r="BC92" s="30" t="str">
        <f>IF(OR($B92="",$L92="",$AX92=""),"",MAX(0,$L92-$AX92))</f>
        <v/>
      </c>
      <c r="BD92" s="31" t="str">
        <f>IF(OR($B92="",$L92="",$AX92=""),"",IFERROR($M92*(1+$BA92)^BC92,""))</f>
        <v/>
      </c>
      <c r="BE92" s="31" t="str">
        <f>IF(OR($B92="",$L92="",$AX92=""),"",IFERROR(BD92*12*$BB92,""))</f>
        <v/>
      </c>
      <c r="BF92" s="31" t="str">
        <f>IF(OR($B92="",$L92="",$AX92=""),"",IFERROR($N92*(1+$AZ92)^BC92,""))</f>
        <v/>
      </c>
      <c r="BG92" s="31" t="str">
        <f>IF(OR($B92="",$L92="",$AX92=""),"",IFERROR($AY92*12*IF($AZ92=0,BC92,((1+$AZ92)^BC92-1)/$AZ92),""))</f>
        <v/>
      </c>
      <c r="BH92" s="31" t="str">
        <f>IF(OR($B92="",$L92="",$AX92=""),"",IFERROR(BF92+BG92,""))</f>
        <v/>
      </c>
      <c r="BI92" s="32" t="str">
        <f>IF(OR($B92="",$L92="",$AX92=""),"",IFERROR(BH92-BE92,""))</f>
        <v/>
      </c>
      <c r="BJ92" s="33" t="str">
        <f>IF(OR($B92="",$L92="",$AX92=""),"",IFERROR(BH92/BE92,""))</f>
        <v/>
      </c>
      <c r="BK92" s="24" t="str">
        <f>IF(NOT(ISNUMBER(BJ92)),"",IF(BJ92&gt;=1,"Mencukupi / Adequate",IF(BJ92&gt;=0.75,"Hampir mencukupi / Nearly adequate","Tidak mencukupi / Inadequate")))</f>
        <v/>
      </c>
      <c r="BL92" s="31" t="str">
        <f>IF(OR($B92="",$L92="",$AX92=""),"",IFERROR(IF(BI92&gt;=0,0,-BI92/(12*IF($AZ92=0,BC92,((1+$AZ92)^BC92-1)/$AZ92))),""))</f>
        <v/>
      </c>
      <c r="BM92" s="34" t="str">
        <f>IFERROR(AVERAGE(Y92:AB92),"")</f>
        <v/>
      </c>
      <c r="BN92" s="34" t="str">
        <f>IFERROR(AVERAGE(AC92:AE92),"")</f>
        <v/>
      </c>
      <c r="BO92" s="34" t="str">
        <f>IFERROR(AVERAGE(AF92:AH92),"")</f>
        <v/>
      </c>
      <c r="BP92" s="34" t="str">
        <f>IFERROR(AVERAGE(AI92:AK92),"")</f>
        <v/>
      </c>
      <c r="BQ92" s="34" t="str">
        <f>IFERROR(AVERAGE(AL92:AN92),"")</f>
        <v/>
      </c>
      <c r="BR92" s="34" t="str">
        <f>IFERROR(AVERAGE(AO92:AQ92),"")</f>
        <v/>
      </c>
      <c r="BS92" s="34" t="str">
        <f>IFERROR(AVERAGE(AR92:AT92),"")</f>
        <v/>
      </c>
      <c r="BT92" s="34" t="str">
        <f>IFERROR(AVERAGE(AU92:AW92),"")</f>
        <v/>
      </c>
      <c r="BU92" s="34" t="str">
        <f>IFERROR(AVERAGE(Y92:AW92),"")</f>
        <v/>
      </c>
      <c r="BV92" s="24" t="str">
        <f>IF(BU92="","",IF(BU92&gt;=3.67,"Tinggi / High",IF(BU92&gt;=2.34,"Sederhana / Moderate","Rendah / Low")))</f>
        <v/>
      </c>
      <c r="BW92" s="30" t="str">
        <f>IF($B92="","",COUNTIF(Q92:X92,"Ya / Yes"))</f>
        <v/>
      </c>
    </row>
    <row r="93" spans="1:75" ht="15.75" customHeight="1" x14ac:dyDescent="0.2">
      <c r="A93" s="24" t="str">
        <f>IF($B93="","",ROW()-7)</f>
        <v/>
      </c>
      <c r="B93" s="25"/>
      <c r="C93" s="26"/>
      <c r="D93" s="25"/>
      <c r="E93" s="25"/>
      <c r="F93" s="25"/>
      <c r="G93" s="25"/>
      <c r="H93" s="25"/>
      <c r="I93" s="27"/>
      <c r="J93" s="25"/>
      <c r="K93" s="25"/>
      <c r="L93" s="27"/>
      <c r="M93" s="28"/>
      <c r="N93" s="28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8"/>
      <c r="AZ93" s="29"/>
      <c r="BA93" s="29"/>
      <c r="BB93" s="27"/>
      <c r="BC93" s="30" t="str">
        <f>IF(OR($B93="",$L93="",$AX93=""),"",MAX(0,$L93-$AX93))</f>
        <v/>
      </c>
      <c r="BD93" s="31" t="str">
        <f>IF(OR($B93="",$L93="",$AX93=""),"",IFERROR($M93*(1+$BA93)^BC93,""))</f>
        <v/>
      </c>
      <c r="BE93" s="31" t="str">
        <f>IF(OR($B93="",$L93="",$AX93=""),"",IFERROR(BD93*12*$BB93,""))</f>
        <v/>
      </c>
      <c r="BF93" s="31" t="str">
        <f>IF(OR($B93="",$L93="",$AX93=""),"",IFERROR($N93*(1+$AZ93)^BC93,""))</f>
        <v/>
      </c>
      <c r="BG93" s="31" t="str">
        <f>IF(OR($B93="",$L93="",$AX93=""),"",IFERROR($AY93*12*IF($AZ93=0,BC93,((1+$AZ93)^BC93-1)/$AZ93),""))</f>
        <v/>
      </c>
      <c r="BH93" s="31" t="str">
        <f>IF(OR($B93="",$L93="",$AX93=""),"",IFERROR(BF93+BG93,""))</f>
        <v/>
      </c>
      <c r="BI93" s="32" t="str">
        <f>IF(OR($B93="",$L93="",$AX93=""),"",IFERROR(BH93-BE93,""))</f>
        <v/>
      </c>
      <c r="BJ93" s="33" t="str">
        <f>IF(OR($B93="",$L93="",$AX93=""),"",IFERROR(BH93/BE93,""))</f>
        <v/>
      </c>
      <c r="BK93" s="24" t="str">
        <f>IF(NOT(ISNUMBER(BJ93)),"",IF(BJ93&gt;=1,"Mencukupi / Adequate",IF(BJ93&gt;=0.75,"Hampir mencukupi / Nearly adequate","Tidak mencukupi / Inadequate")))</f>
        <v/>
      </c>
      <c r="BL93" s="31" t="str">
        <f>IF(OR($B93="",$L93="",$AX93=""),"",IFERROR(IF(BI93&gt;=0,0,-BI93/(12*IF($AZ93=0,BC93,((1+$AZ93)^BC93-1)/$AZ93))),""))</f>
        <v/>
      </c>
      <c r="BM93" s="34" t="str">
        <f>IFERROR(AVERAGE(Y93:AB93),"")</f>
        <v/>
      </c>
      <c r="BN93" s="34" t="str">
        <f>IFERROR(AVERAGE(AC93:AE93),"")</f>
        <v/>
      </c>
      <c r="BO93" s="34" t="str">
        <f>IFERROR(AVERAGE(AF93:AH93),"")</f>
        <v/>
      </c>
      <c r="BP93" s="34" t="str">
        <f>IFERROR(AVERAGE(AI93:AK93),"")</f>
        <v/>
      </c>
      <c r="BQ93" s="34" t="str">
        <f>IFERROR(AVERAGE(AL93:AN93),"")</f>
        <v/>
      </c>
      <c r="BR93" s="34" t="str">
        <f>IFERROR(AVERAGE(AO93:AQ93),"")</f>
        <v/>
      </c>
      <c r="BS93" s="34" t="str">
        <f>IFERROR(AVERAGE(AR93:AT93),"")</f>
        <v/>
      </c>
      <c r="BT93" s="34" t="str">
        <f>IFERROR(AVERAGE(AU93:AW93),"")</f>
        <v/>
      </c>
      <c r="BU93" s="34" t="str">
        <f>IFERROR(AVERAGE(Y93:AW93),"")</f>
        <v/>
      </c>
      <c r="BV93" s="24" t="str">
        <f>IF(BU93="","",IF(BU93&gt;=3.67,"Tinggi / High",IF(BU93&gt;=2.34,"Sederhana / Moderate","Rendah / Low")))</f>
        <v/>
      </c>
      <c r="BW93" s="30" t="str">
        <f>IF($B93="","",COUNTIF(Q93:X93,"Ya / Yes"))</f>
        <v/>
      </c>
    </row>
    <row r="94" spans="1:75" ht="15.75" customHeight="1" x14ac:dyDescent="0.2">
      <c r="A94" s="24" t="str">
        <f>IF($B94="","",ROW()-7)</f>
        <v/>
      </c>
      <c r="B94" s="25"/>
      <c r="C94" s="26"/>
      <c r="D94" s="25"/>
      <c r="E94" s="25"/>
      <c r="F94" s="25"/>
      <c r="G94" s="25"/>
      <c r="H94" s="25"/>
      <c r="I94" s="27"/>
      <c r="J94" s="25"/>
      <c r="K94" s="25"/>
      <c r="L94" s="27"/>
      <c r="M94" s="28"/>
      <c r="N94" s="28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8"/>
      <c r="AZ94" s="29"/>
      <c r="BA94" s="29"/>
      <c r="BB94" s="27"/>
      <c r="BC94" s="30" t="str">
        <f>IF(OR($B94="",$L94="",$AX94=""),"",MAX(0,$L94-$AX94))</f>
        <v/>
      </c>
      <c r="BD94" s="31" t="str">
        <f>IF(OR($B94="",$L94="",$AX94=""),"",IFERROR($M94*(1+$BA94)^BC94,""))</f>
        <v/>
      </c>
      <c r="BE94" s="31" t="str">
        <f>IF(OR($B94="",$L94="",$AX94=""),"",IFERROR(BD94*12*$BB94,""))</f>
        <v/>
      </c>
      <c r="BF94" s="31" t="str">
        <f>IF(OR($B94="",$L94="",$AX94=""),"",IFERROR($N94*(1+$AZ94)^BC94,""))</f>
        <v/>
      </c>
      <c r="BG94" s="31" t="str">
        <f>IF(OR($B94="",$L94="",$AX94=""),"",IFERROR($AY94*12*IF($AZ94=0,BC94,((1+$AZ94)^BC94-1)/$AZ94),""))</f>
        <v/>
      </c>
      <c r="BH94" s="31" t="str">
        <f>IF(OR($B94="",$L94="",$AX94=""),"",IFERROR(BF94+BG94,""))</f>
        <v/>
      </c>
      <c r="BI94" s="32" t="str">
        <f>IF(OR($B94="",$L94="",$AX94=""),"",IFERROR(BH94-BE94,""))</f>
        <v/>
      </c>
      <c r="BJ94" s="33" t="str">
        <f>IF(OR($B94="",$L94="",$AX94=""),"",IFERROR(BH94/BE94,""))</f>
        <v/>
      </c>
      <c r="BK94" s="24" t="str">
        <f>IF(NOT(ISNUMBER(BJ94)),"",IF(BJ94&gt;=1,"Mencukupi / Adequate",IF(BJ94&gt;=0.75,"Hampir mencukupi / Nearly adequate","Tidak mencukupi / Inadequate")))</f>
        <v/>
      </c>
      <c r="BL94" s="31" t="str">
        <f>IF(OR($B94="",$L94="",$AX94=""),"",IFERROR(IF(BI94&gt;=0,0,-BI94/(12*IF($AZ94=0,BC94,((1+$AZ94)^BC94-1)/$AZ94))),""))</f>
        <v/>
      </c>
      <c r="BM94" s="34" t="str">
        <f>IFERROR(AVERAGE(Y94:AB94),"")</f>
        <v/>
      </c>
      <c r="BN94" s="34" t="str">
        <f>IFERROR(AVERAGE(AC94:AE94),"")</f>
        <v/>
      </c>
      <c r="BO94" s="34" t="str">
        <f>IFERROR(AVERAGE(AF94:AH94),"")</f>
        <v/>
      </c>
      <c r="BP94" s="34" t="str">
        <f>IFERROR(AVERAGE(AI94:AK94),"")</f>
        <v/>
      </c>
      <c r="BQ94" s="34" t="str">
        <f>IFERROR(AVERAGE(AL94:AN94),"")</f>
        <v/>
      </c>
      <c r="BR94" s="34" t="str">
        <f>IFERROR(AVERAGE(AO94:AQ94),"")</f>
        <v/>
      </c>
      <c r="BS94" s="34" t="str">
        <f>IFERROR(AVERAGE(AR94:AT94),"")</f>
        <v/>
      </c>
      <c r="BT94" s="34" t="str">
        <f>IFERROR(AVERAGE(AU94:AW94),"")</f>
        <v/>
      </c>
      <c r="BU94" s="34" t="str">
        <f>IFERROR(AVERAGE(Y94:AW94),"")</f>
        <v/>
      </c>
      <c r="BV94" s="24" t="str">
        <f>IF(BU94="","",IF(BU94&gt;=3.67,"Tinggi / High",IF(BU94&gt;=2.34,"Sederhana / Moderate","Rendah / Low")))</f>
        <v/>
      </c>
      <c r="BW94" s="30" t="str">
        <f>IF($B94="","",COUNTIF(Q94:X94,"Ya / Yes"))</f>
        <v/>
      </c>
    </row>
    <row r="95" spans="1:75" ht="15.75" customHeight="1" x14ac:dyDescent="0.2">
      <c r="A95" s="24" t="str">
        <f>IF($B95="","",ROW()-7)</f>
        <v/>
      </c>
      <c r="B95" s="25"/>
      <c r="C95" s="26"/>
      <c r="D95" s="25"/>
      <c r="E95" s="25"/>
      <c r="F95" s="25"/>
      <c r="G95" s="25"/>
      <c r="H95" s="25"/>
      <c r="I95" s="27"/>
      <c r="J95" s="25"/>
      <c r="K95" s="25"/>
      <c r="L95" s="27"/>
      <c r="M95" s="28"/>
      <c r="N95" s="28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8"/>
      <c r="AZ95" s="29"/>
      <c r="BA95" s="29"/>
      <c r="BB95" s="27"/>
      <c r="BC95" s="30" t="str">
        <f>IF(OR($B95="",$L95="",$AX95=""),"",MAX(0,$L95-$AX95))</f>
        <v/>
      </c>
      <c r="BD95" s="31" t="str">
        <f>IF(OR($B95="",$L95="",$AX95=""),"",IFERROR($M95*(1+$BA95)^BC95,""))</f>
        <v/>
      </c>
      <c r="BE95" s="31" t="str">
        <f>IF(OR($B95="",$L95="",$AX95=""),"",IFERROR(BD95*12*$BB95,""))</f>
        <v/>
      </c>
      <c r="BF95" s="31" t="str">
        <f>IF(OR($B95="",$L95="",$AX95=""),"",IFERROR($N95*(1+$AZ95)^BC95,""))</f>
        <v/>
      </c>
      <c r="BG95" s="31" t="str">
        <f>IF(OR($B95="",$L95="",$AX95=""),"",IFERROR($AY95*12*IF($AZ95=0,BC95,((1+$AZ95)^BC95-1)/$AZ95),""))</f>
        <v/>
      </c>
      <c r="BH95" s="31" t="str">
        <f>IF(OR($B95="",$L95="",$AX95=""),"",IFERROR(BF95+BG95,""))</f>
        <v/>
      </c>
      <c r="BI95" s="32" t="str">
        <f>IF(OR($B95="",$L95="",$AX95=""),"",IFERROR(BH95-BE95,""))</f>
        <v/>
      </c>
      <c r="BJ95" s="33" t="str">
        <f>IF(OR($B95="",$L95="",$AX95=""),"",IFERROR(BH95/BE95,""))</f>
        <v/>
      </c>
      <c r="BK95" s="24" t="str">
        <f>IF(NOT(ISNUMBER(BJ95)),"",IF(BJ95&gt;=1,"Mencukupi / Adequate",IF(BJ95&gt;=0.75,"Hampir mencukupi / Nearly adequate","Tidak mencukupi / Inadequate")))</f>
        <v/>
      </c>
      <c r="BL95" s="31" t="str">
        <f>IF(OR($B95="",$L95="",$AX95=""),"",IFERROR(IF(BI95&gt;=0,0,-BI95/(12*IF($AZ95=0,BC95,((1+$AZ95)^BC95-1)/$AZ95))),""))</f>
        <v/>
      </c>
      <c r="BM95" s="34" t="str">
        <f>IFERROR(AVERAGE(Y95:AB95),"")</f>
        <v/>
      </c>
      <c r="BN95" s="34" t="str">
        <f>IFERROR(AVERAGE(AC95:AE95),"")</f>
        <v/>
      </c>
      <c r="BO95" s="34" t="str">
        <f>IFERROR(AVERAGE(AF95:AH95),"")</f>
        <v/>
      </c>
      <c r="BP95" s="34" t="str">
        <f>IFERROR(AVERAGE(AI95:AK95),"")</f>
        <v/>
      </c>
      <c r="BQ95" s="34" t="str">
        <f>IFERROR(AVERAGE(AL95:AN95),"")</f>
        <v/>
      </c>
      <c r="BR95" s="34" t="str">
        <f>IFERROR(AVERAGE(AO95:AQ95),"")</f>
        <v/>
      </c>
      <c r="BS95" s="34" t="str">
        <f>IFERROR(AVERAGE(AR95:AT95),"")</f>
        <v/>
      </c>
      <c r="BT95" s="34" t="str">
        <f>IFERROR(AVERAGE(AU95:AW95),"")</f>
        <v/>
      </c>
      <c r="BU95" s="34" t="str">
        <f>IFERROR(AVERAGE(Y95:AW95),"")</f>
        <v/>
      </c>
      <c r="BV95" s="24" t="str">
        <f>IF(BU95="","",IF(BU95&gt;=3.67,"Tinggi / High",IF(BU95&gt;=2.34,"Sederhana / Moderate","Rendah / Low")))</f>
        <v/>
      </c>
      <c r="BW95" s="30" t="str">
        <f>IF($B95="","",COUNTIF(Q95:X95,"Ya / Yes"))</f>
        <v/>
      </c>
    </row>
    <row r="96" spans="1:75" ht="15.75" customHeight="1" x14ac:dyDescent="0.2">
      <c r="A96" s="24" t="str">
        <f>IF($B96="","",ROW()-7)</f>
        <v/>
      </c>
      <c r="B96" s="25"/>
      <c r="C96" s="26"/>
      <c r="D96" s="25"/>
      <c r="E96" s="25"/>
      <c r="F96" s="25"/>
      <c r="G96" s="25"/>
      <c r="H96" s="25"/>
      <c r="I96" s="27"/>
      <c r="J96" s="25"/>
      <c r="K96" s="25"/>
      <c r="L96" s="27"/>
      <c r="M96" s="28"/>
      <c r="N96" s="28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8"/>
      <c r="AZ96" s="29"/>
      <c r="BA96" s="29"/>
      <c r="BB96" s="27"/>
      <c r="BC96" s="30" t="str">
        <f>IF(OR($B96="",$L96="",$AX96=""),"",MAX(0,$L96-$AX96))</f>
        <v/>
      </c>
      <c r="BD96" s="31" t="str">
        <f>IF(OR($B96="",$L96="",$AX96=""),"",IFERROR($M96*(1+$BA96)^BC96,""))</f>
        <v/>
      </c>
      <c r="BE96" s="31" t="str">
        <f>IF(OR($B96="",$L96="",$AX96=""),"",IFERROR(BD96*12*$BB96,""))</f>
        <v/>
      </c>
      <c r="BF96" s="31" t="str">
        <f>IF(OR($B96="",$L96="",$AX96=""),"",IFERROR($N96*(1+$AZ96)^BC96,""))</f>
        <v/>
      </c>
      <c r="BG96" s="31" t="str">
        <f>IF(OR($B96="",$L96="",$AX96=""),"",IFERROR($AY96*12*IF($AZ96=0,BC96,((1+$AZ96)^BC96-1)/$AZ96),""))</f>
        <v/>
      </c>
      <c r="BH96" s="31" t="str">
        <f>IF(OR($B96="",$L96="",$AX96=""),"",IFERROR(BF96+BG96,""))</f>
        <v/>
      </c>
      <c r="BI96" s="32" t="str">
        <f>IF(OR($B96="",$L96="",$AX96=""),"",IFERROR(BH96-BE96,""))</f>
        <v/>
      </c>
      <c r="BJ96" s="33" t="str">
        <f>IF(OR($B96="",$L96="",$AX96=""),"",IFERROR(BH96/BE96,""))</f>
        <v/>
      </c>
      <c r="BK96" s="24" t="str">
        <f>IF(NOT(ISNUMBER(BJ96)),"",IF(BJ96&gt;=1,"Mencukupi / Adequate",IF(BJ96&gt;=0.75,"Hampir mencukupi / Nearly adequate","Tidak mencukupi / Inadequate")))</f>
        <v/>
      </c>
      <c r="BL96" s="31" t="str">
        <f>IF(OR($B96="",$L96="",$AX96=""),"",IFERROR(IF(BI96&gt;=0,0,-BI96/(12*IF($AZ96=0,BC96,((1+$AZ96)^BC96-1)/$AZ96))),""))</f>
        <v/>
      </c>
      <c r="BM96" s="34" t="str">
        <f>IFERROR(AVERAGE(Y96:AB96),"")</f>
        <v/>
      </c>
      <c r="BN96" s="34" t="str">
        <f>IFERROR(AVERAGE(AC96:AE96),"")</f>
        <v/>
      </c>
      <c r="BO96" s="34" t="str">
        <f>IFERROR(AVERAGE(AF96:AH96),"")</f>
        <v/>
      </c>
      <c r="BP96" s="34" t="str">
        <f>IFERROR(AVERAGE(AI96:AK96),"")</f>
        <v/>
      </c>
      <c r="BQ96" s="34" t="str">
        <f>IFERROR(AVERAGE(AL96:AN96),"")</f>
        <v/>
      </c>
      <c r="BR96" s="34" t="str">
        <f>IFERROR(AVERAGE(AO96:AQ96),"")</f>
        <v/>
      </c>
      <c r="BS96" s="34" t="str">
        <f>IFERROR(AVERAGE(AR96:AT96),"")</f>
        <v/>
      </c>
      <c r="BT96" s="34" t="str">
        <f>IFERROR(AVERAGE(AU96:AW96),"")</f>
        <v/>
      </c>
      <c r="BU96" s="34" t="str">
        <f>IFERROR(AVERAGE(Y96:AW96),"")</f>
        <v/>
      </c>
      <c r="BV96" s="24" t="str">
        <f>IF(BU96="","",IF(BU96&gt;=3.67,"Tinggi / High",IF(BU96&gt;=2.34,"Sederhana / Moderate","Rendah / Low")))</f>
        <v/>
      </c>
      <c r="BW96" s="30" t="str">
        <f>IF($B96="","",COUNTIF(Q96:X96,"Ya / Yes"))</f>
        <v/>
      </c>
    </row>
    <row r="97" spans="1:75" ht="15.75" customHeight="1" x14ac:dyDescent="0.2">
      <c r="A97" s="24" t="str">
        <f>IF($B97="","",ROW()-7)</f>
        <v/>
      </c>
      <c r="B97" s="25"/>
      <c r="C97" s="26"/>
      <c r="D97" s="25"/>
      <c r="E97" s="25"/>
      <c r="F97" s="25"/>
      <c r="G97" s="25"/>
      <c r="H97" s="25"/>
      <c r="I97" s="27"/>
      <c r="J97" s="25"/>
      <c r="K97" s="25"/>
      <c r="L97" s="27"/>
      <c r="M97" s="28"/>
      <c r="N97" s="28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8"/>
      <c r="AZ97" s="29"/>
      <c r="BA97" s="29"/>
      <c r="BB97" s="27"/>
      <c r="BC97" s="30" t="str">
        <f>IF(OR($B97="",$L97="",$AX97=""),"",MAX(0,$L97-$AX97))</f>
        <v/>
      </c>
      <c r="BD97" s="31" t="str">
        <f>IF(OR($B97="",$L97="",$AX97=""),"",IFERROR($M97*(1+$BA97)^BC97,""))</f>
        <v/>
      </c>
      <c r="BE97" s="31" t="str">
        <f>IF(OR($B97="",$L97="",$AX97=""),"",IFERROR(BD97*12*$BB97,""))</f>
        <v/>
      </c>
      <c r="BF97" s="31" t="str">
        <f>IF(OR($B97="",$L97="",$AX97=""),"",IFERROR($N97*(1+$AZ97)^BC97,""))</f>
        <v/>
      </c>
      <c r="BG97" s="31" t="str">
        <f>IF(OR($B97="",$L97="",$AX97=""),"",IFERROR($AY97*12*IF($AZ97=0,BC97,((1+$AZ97)^BC97-1)/$AZ97),""))</f>
        <v/>
      </c>
      <c r="BH97" s="31" t="str">
        <f>IF(OR($B97="",$L97="",$AX97=""),"",IFERROR(BF97+BG97,""))</f>
        <v/>
      </c>
      <c r="BI97" s="32" t="str">
        <f>IF(OR($B97="",$L97="",$AX97=""),"",IFERROR(BH97-BE97,""))</f>
        <v/>
      </c>
      <c r="BJ97" s="33" t="str">
        <f>IF(OR($B97="",$L97="",$AX97=""),"",IFERROR(BH97/BE97,""))</f>
        <v/>
      </c>
      <c r="BK97" s="24" t="str">
        <f>IF(NOT(ISNUMBER(BJ97)),"",IF(BJ97&gt;=1,"Mencukupi / Adequate",IF(BJ97&gt;=0.75,"Hampir mencukupi / Nearly adequate","Tidak mencukupi / Inadequate")))</f>
        <v/>
      </c>
      <c r="BL97" s="31" t="str">
        <f>IF(OR($B97="",$L97="",$AX97=""),"",IFERROR(IF(BI97&gt;=0,0,-BI97/(12*IF($AZ97=0,BC97,((1+$AZ97)^BC97-1)/$AZ97))),""))</f>
        <v/>
      </c>
      <c r="BM97" s="34" t="str">
        <f>IFERROR(AVERAGE(Y97:AB97),"")</f>
        <v/>
      </c>
      <c r="BN97" s="34" t="str">
        <f>IFERROR(AVERAGE(AC97:AE97),"")</f>
        <v/>
      </c>
      <c r="BO97" s="34" t="str">
        <f>IFERROR(AVERAGE(AF97:AH97),"")</f>
        <v/>
      </c>
      <c r="BP97" s="34" t="str">
        <f>IFERROR(AVERAGE(AI97:AK97),"")</f>
        <v/>
      </c>
      <c r="BQ97" s="34" t="str">
        <f>IFERROR(AVERAGE(AL97:AN97),"")</f>
        <v/>
      </c>
      <c r="BR97" s="34" t="str">
        <f>IFERROR(AVERAGE(AO97:AQ97),"")</f>
        <v/>
      </c>
      <c r="BS97" s="34" t="str">
        <f>IFERROR(AVERAGE(AR97:AT97),"")</f>
        <v/>
      </c>
      <c r="BT97" s="34" t="str">
        <f>IFERROR(AVERAGE(AU97:AW97),"")</f>
        <v/>
      </c>
      <c r="BU97" s="34" t="str">
        <f>IFERROR(AVERAGE(Y97:AW97),"")</f>
        <v/>
      </c>
      <c r="BV97" s="24" t="str">
        <f>IF(BU97="","",IF(BU97&gt;=3.67,"Tinggi / High",IF(BU97&gt;=2.34,"Sederhana / Moderate","Rendah / Low")))</f>
        <v/>
      </c>
      <c r="BW97" s="30" t="str">
        <f>IF($B97="","",COUNTIF(Q97:X97,"Ya / Yes"))</f>
        <v/>
      </c>
    </row>
    <row r="98" spans="1:75" ht="15.75" customHeight="1" x14ac:dyDescent="0.2">
      <c r="A98" s="24" t="str">
        <f>IF($B98="","",ROW()-7)</f>
        <v/>
      </c>
      <c r="B98" s="25"/>
      <c r="C98" s="26"/>
      <c r="D98" s="25"/>
      <c r="E98" s="25"/>
      <c r="F98" s="25"/>
      <c r="G98" s="25"/>
      <c r="H98" s="25"/>
      <c r="I98" s="27"/>
      <c r="J98" s="25"/>
      <c r="K98" s="25"/>
      <c r="L98" s="27"/>
      <c r="M98" s="28"/>
      <c r="N98" s="28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8"/>
      <c r="AZ98" s="29"/>
      <c r="BA98" s="29"/>
      <c r="BB98" s="27"/>
      <c r="BC98" s="30" t="str">
        <f>IF(OR($B98="",$L98="",$AX98=""),"",MAX(0,$L98-$AX98))</f>
        <v/>
      </c>
      <c r="BD98" s="31" t="str">
        <f>IF(OR($B98="",$L98="",$AX98=""),"",IFERROR($M98*(1+$BA98)^BC98,""))</f>
        <v/>
      </c>
      <c r="BE98" s="31" t="str">
        <f>IF(OR($B98="",$L98="",$AX98=""),"",IFERROR(BD98*12*$BB98,""))</f>
        <v/>
      </c>
      <c r="BF98" s="31" t="str">
        <f>IF(OR($B98="",$L98="",$AX98=""),"",IFERROR($N98*(1+$AZ98)^BC98,""))</f>
        <v/>
      </c>
      <c r="BG98" s="31" t="str">
        <f>IF(OR($B98="",$L98="",$AX98=""),"",IFERROR($AY98*12*IF($AZ98=0,BC98,((1+$AZ98)^BC98-1)/$AZ98),""))</f>
        <v/>
      </c>
      <c r="BH98" s="31" t="str">
        <f>IF(OR($B98="",$L98="",$AX98=""),"",IFERROR(BF98+BG98,""))</f>
        <v/>
      </c>
      <c r="BI98" s="32" t="str">
        <f>IF(OR($B98="",$L98="",$AX98=""),"",IFERROR(BH98-BE98,""))</f>
        <v/>
      </c>
      <c r="BJ98" s="33" t="str">
        <f>IF(OR($B98="",$L98="",$AX98=""),"",IFERROR(BH98/BE98,""))</f>
        <v/>
      </c>
      <c r="BK98" s="24" t="str">
        <f>IF(NOT(ISNUMBER(BJ98)),"",IF(BJ98&gt;=1,"Mencukupi / Adequate",IF(BJ98&gt;=0.75,"Hampir mencukupi / Nearly adequate","Tidak mencukupi / Inadequate")))</f>
        <v/>
      </c>
      <c r="BL98" s="31" t="str">
        <f>IF(OR($B98="",$L98="",$AX98=""),"",IFERROR(IF(BI98&gt;=0,0,-BI98/(12*IF($AZ98=0,BC98,((1+$AZ98)^BC98-1)/$AZ98))),""))</f>
        <v/>
      </c>
      <c r="BM98" s="34" t="str">
        <f>IFERROR(AVERAGE(Y98:AB98),"")</f>
        <v/>
      </c>
      <c r="BN98" s="34" t="str">
        <f>IFERROR(AVERAGE(AC98:AE98),"")</f>
        <v/>
      </c>
      <c r="BO98" s="34" t="str">
        <f>IFERROR(AVERAGE(AF98:AH98),"")</f>
        <v/>
      </c>
      <c r="BP98" s="34" t="str">
        <f>IFERROR(AVERAGE(AI98:AK98),"")</f>
        <v/>
      </c>
      <c r="BQ98" s="34" t="str">
        <f>IFERROR(AVERAGE(AL98:AN98),"")</f>
        <v/>
      </c>
      <c r="BR98" s="34" t="str">
        <f>IFERROR(AVERAGE(AO98:AQ98),"")</f>
        <v/>
      </c>
      <c r="BS98" s="34" t="str">
        <f>IFERROR(AVERAGE(AR98:AT98),"")</f>
        <v/>
      </c>
      <c r="BT98" s="34" t="str">
        <f>IFERROR(AVERAGE(AU98:AW98),"")</f>
        <v/>
      </c>
      <c r="BU98" s="34" t="str">
        <f>IFERROR(AVERAGE(Y98:AW98),"")</f>
        <v/>
      </c>
      <c r="BV98" s="24" t="str">
        <f>IF(BU98="","",IF(BU98&gt;=3.67,"Tinggi / High",IF(BU98&gt;=2.34,"Sederhana / Moderate","Rendah / Low")))</f>
        <v/>
      </c>
      <c r="BW98" s="30" t="str">
        <f>IF($B98="","",COUNTIF(Q98:X98,"Ya / Yes"))</f>
        <v/>
      </c>
    </row>
    <row r="99" spans="1:75" ht="15.75" customHeight="1" x14ac:dyDescent="0.2">
      <c r="A99" s="24" t="str">
        <f>IF($B99="","",ROW()-7)</f>
        <v/>
      </c>
      <c r="B99" s="25"/>
      <c r="C99" s="26"/>
      <c r="D99" s="25"/>
      <c r="E99" s="25"/>
      <c r="F99" s="25"/>
      <c r="G99" s="25"/>
      <c r="H99" s="25"/>
      <c r="I99" s="27"/>
      <c r="J99" s="25"/>
      <c r="K99" s="25"/>
      <c r="L99" s="27"/>
      <c r="M99" s="28"/>
      <c r="N99" s="28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8"/>
      <c r="AZ99" s="29"/>
      <c r="BA99" s="29"/>
      <c r="BB99" s="27"/>
      <c r="BC99" s="30" t="str">
        <f>IF(OR($B99="",$L99="",$AX99=""),"",MAX(0,$L99-$AX99))</f>
        <v/>
      </c>
      <c r="BD99" s="31" t="str">
        <f>IF(OR($B99="",$L99="",$AX99=""),"",IFERROR($M99*(1+$BA99)^BC99,""))</f>
        <v/>
      </c>
      <c r="BE99" s="31" t="str">
        <f>IF(OR($B99="",$L99="",$AX99=""),"",IFERROR(BD99*12*$BB99,""))</f>
        <v/>
      </c>
      <c r="BF99" s="31" t="str">
        <f>IF(OR($B99="",$L99="",$AX99=""),"",IFERROR($N99*(1+$AZ99)^BC99,""))</f>
        <v/>
      </c>
      <c r="BG99" s="31" t="str">
        <f>IF(OR($B99="",$L99="",$AX99=""),"",IFERROR($AY99*12*IF($AZ99=0,BC99,((1+$AZ99)^BC99-1)/$AZ99),""))</f>
        <v/>
      </c>
      <c r="BH99" s="31" t="str">
        <f>IF(OR($B99="",$L99="",$AX99=""),"",IFERROR(BF99+BG99,""))</f>
        <v/>
      </c>
      <c r="BI99" s="32" t="str">
        <f>IF(OR($B99="",$L99="",$AX99=""),"",IFERROR(BH99-BE99,""))</f>
        <v/>
      </c>
      <c r="BJ99" s="33" t="str">
        <f>IF(OR($B99="",$L99="",$AX99=""),"",IFERROR(BH99/BE99,""))</f>
        <v/>
      </c>
      <c r="BK99" s="24" t="str">
        <f>IF(NOT(ISNUMBER(BJ99)),"",IF(BJ99&gt;=1,"Mencukupi / Adequate",IF(BJ99&gt;=0.75,"Hampir mencukupi / Nearly adequate","Tidak mencukupi / Inadequate")))</f>
        <v/>
      </c>
      <c r="BL99" s="31" t="str">
        <f>IF(OR($B99="",$L99="",$AX99=""),"",IFERROR(IF(BI99&gt;=0,0,-BI99/(12*IF($AZ99=0,BC99,((1+$AZ99)^BC99-1)/$AZ99))),""))</f>
        <v/>
      </c>
      <c r="BM99" s="34" t="str">
        <f>IFERROR(AVERAGE(Y99:AB99),"")</f>
        <v/>
      </c>
      <c r="BN99" s="34" t="str">
        <f>IFERROR(AVERAGE(AC99:AE99),"")</f>
        <v/>
      </c>
      <c r="BO99" s="34" t="str">
        <f>IFERROR(AVERAGE(AF99:AH99),"")</f>
        <v/>
      </c>
      <c r="BP99" s="34" t="str">
        <f>IFERROR(AVERAGE(AI99:AK99),"")</f>
        <v/>
      </c>
      <c r="BQ99" s="34" t="str">
        <f>IFERROR(AVERAGE(AL99:AN99),"")</f>
        <v/>
      </c>
      <c r="BR99" s="34" t="str">
        <f>IFERROR(AVERAGE(AO99:AQ99),"")</f>
        <v/>
      </c>
      <c r="BS99" s="34" t="str">
        <f>IFERROR(AVERAGE(AR99:AT99),"")</f>
        <v/>
      </c>
      <c r="BT99" s="34" t="str">
        <f>IFERROR(AVERAGE(AU99:AW99),"")</f>
        <v/>
      </c>
      <c r="BU99" s="34" t="str">
        <f>IFERROR(AVERAGE(Y99:AW99),"")</f>
        <v/>
      </c>
      <c r="BV99" s="24" t="str">
        <f>IF(BU99="","",IF(BU99&gt;=3.67,"Tinggi / High",IF(BU99&gt;=2.34,"Sederhana / Moderate","Rendah / Low")))</f>
        <v/>
      </c>
      <c r="BW99" s="30" t="str">
        <f>IF($B99="","",COUNTIF(Q99:X99,"Ya / Yes"))</f>
        <v/>
      </c>
    </row>
    <row r="100" spans="1:75" ht="15.75" customHeight="1" x14ac:dyDescent="0.2">
      <c r="A100" s="24" t="str">
        <f>IF($B100="","",ROW()-7)</f>
        <v/>
      </c>
      <c r="B100" s="25"/>
      <c r="C100" s="26"/>
      <c r="D100" s="25"/>
      <c r="E100" s="25"/>
      <c r="F100" s="25"/>
      <c r="G100" s="25"/>
      <c r="H100" s="25"/>
      <c r="I100" s="27"/>
      <c r="J100" s="25"/>
      <c r="K100" s="25"/>
      <c r="L100" s="27"/>
      <c r="M100" s="28"/>
      <c r="N100" s="28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8"/>
      <c r="AZ100" s="29"/>
      <c r="BA100" s="29"/>
      <c r="BB100" s="27"/>
      <c r="BC100" s="30" t="str">
        <f>IF(OR($B100="",$L100="",$AX100=""),"",MAX(0,$L100-$AX100))</f>
        <v/>
      </c>
      <c r="BD100" s="31" t="str">
        <f>IF(OR($B100="",$L100="",$AX100=""),"",IFERROR($M100*(1+$BA100)^BC100,""))</f>
        <v/>
      </c>
      <c r="BE100" s="31" t="str">
        <f>IF(OR($B100="",$L100="",$AX100=""),"",IFERROR(BD100*12*$BB100,""))</f>
        <v/>
      </c>
      <c r="BF100" s="31" t="str">
        <f>IF(OR($B100="",$L100="",$AX100=""),"",IFERROR($N100*(1+$AZ100)^BC100,""))</f>
        <v/>
      </c>
      <c r="BG100" s="31" t="str">
        <f>IF(OR($B100="",$L100="",$AX100=""),"",IFERROR($AY100*12*IF($AZ100=0,BC100,((1+$AZ100)^BC100-1)/$AZ100),""))</f>
        <v/>
      </c>
      <c r="BH100" s="31" t="str">
        <f>IF(OR($B100="",$L100="",$AX100=""),"",IFERROR(BF100+BG100,""))</f>
        <v/>
      </c>
      <c r="BI100" s="32" t="str">
        <f>IF(OR($B100="",$L100="",$AX100=""),"",IFERROR(BH100-BE100,""))</f>
        <v/>
      </c>
      <c r="BJ100" s="33" t="str">
        <f>IF(OR($B100="",$L100="",$AX100=""),"",IFERROR(BH100/BE100,""))</f>
        <v/>
      </c>
      <c r="BK100" s="24" t="str">
        <f>IF(NOT(ISNUMBER(BJ100)),"",IF(BJ100&gt;=1,"Mencukupi / Adequate",IF(BJ100&gt;=0.75,"Hampir mencukupi / Nearly adequate","Tidak mencukupi / Inadequate")))</f>
        <v/>
      </c>
      <c r="BL100" s="31" t="str">
        <f>IF(OR($B100="",$L100="",$AX100=""),"",IFERROR(IF(BI100&gt;=0,0,-BI100/(12*IF($AZ100=0,BC100,((1+$AZ100)^BC100-1)/$AZ100))),""))</f>
        <v/>
      </c>
      <c r="BM100" s="34" t="str">
        <f>IFERROR(AVERAGE(Y100:AB100),"")</f>
        <v/>
      </c>
      <c r="BN100" s="34" t="str">
        <f>IFERROR(AVERAGE(AC100:AE100),"")</f>
        <v/>
      </c>
      <c r="BO100" s="34" t="str">
        <f>IFERROR(AVERAGE(AF100:AH100),"")</f>
        <v/>
      </c>
      <c r="BP100" s="34" t="str">
        <f>IFERROR(AVERAGE(AI100:AK100),"")</f>
        <v/>
      </c>
      <c r="BQ100" s="34" t="str">
        <f>IFERROR(AVERAGE(AL100:AN100),"")</f>
        <v/>
      </c>
      <c r="BR100" s="34" t="str">
        <f>IFERROR(AVERAGE(AO100:AQ100),"")</f>
        <v/>
      </c>
      <c r="BS100" s="34" t="str">
        <f>IFERROR(AVERAGE(AR100:AT100),"")</f>
        <v/>
      </c>
      <c r="BT100" s="34" t="str">
        <f>IFERROR(AVERAGE(AU100:AW100),"")</f>
        <v/>
      </c>
      <c r="BU100" s="34" t="str">
        <f>IFERROR(AVERAGE(Y100:AW100),"")</f>
        <v/>
      </c>
      <c r="BV100" s="24" t="str">
        <f>IF(BU100="","",IF(BU100&gt;=3.67,"Tinggi / High",IF(BU100&gt;=2.34,"Sederhana / Moderate","Rendah / Low")))</f>
        <v/>
      </c>
      <c r="BW100" s="30" t="str">
        <f>IF($B100="","",COUNTIF(Q100:X100,"Ya / Yes"))</f>
        <v/>
      </c>
    </row>
    <row r="101" spans="1:75" ht="15.75" customHeight="1" x14ac:dyDescent="0.2">
      <c r="A101" s="24" t="str">
        <f>IF($B101="","",ROW()-7)</f>
        <v/>
      </c>
      <c r="B101" s="25"/>
      <c r="C101" s="26"/>
      <c r="D101" s="25"/>
      <c r="E101" s="25"/>
      <c r="F101" s="25"/>
      <c r="G101" s="25"/>
      <c r="H101" s="25"/>
      <c r="I101" s="27"/>
      <c r="J101" s="25"/>
      <c r="K101" s="25"/>
      <c r="L101" s="27"/>
      <c r="M101" s="28"/>
      <c r="N101" s="28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8"/>
      <c r="AZ101" s="29"/>
      <c r="BA101" s="29"/>
      <c r="BB101" s="27"/>
      <c r="BC101" s="30" t="str">
        <f>IF(OR($B101="",$L101="",$AX101=""),"",MAX(0,$L101-$AX101))</f>
        <v/>
      </c>
      <c r="BD101" s="31" t="str">
        <f>IF(OR($B101="",$L101="",$AX101=""),"",IFERROR($M101*(1+$BA101)^BC101,""))</f>
        <v/>
      </c>
      <c r="BE101" s="31" t="str">
        <f>IF(OR($B101="",$L101="",$AX101=""),"",IFERROR(BD101*12*$BB101,""))</f>
        <v/>
      </c>
      <c r="BF101" s="31" t="str">
        <f>IF(OR($B101="",$L101="",$AX101=""),"",IFERROR($N101*(1+$AZ101)^BC101,""))</f>
        <v/>
      </c>
      <c r="BG101" s="31" t="str">
        <f>IF(OR($B101="",$L101="",$AX101=""),"",IFERROR($AY101*12*IF($AZ101=0,BC101,((1+$AZ101)^BC101-1)/$AZ101),""))</f>
        <v/>
      </c>
      <c r="BH101" s="31" t="str">
        <f>IF(OR($B101="",$L101="",$AX101=""),"",IFERROR(BF101+BG101,""))</f>
        <v/>
      </c>
      <c r="BI101" s="32" t="str">
        <f>IF(OR($B101="",$L101="",$AX101=""),"",IFERROR(BH101-BE101,""))</f>
        <v/>
      </c>
      <c r="BJ101" s="33" t="str">
        <f>IF(OR($B101="",$L101="",$AX101=""),"",IFERROR(BH101/BE101,""))</f>
        <v/>
      </c>
      <c r="BK101" s="24" t="str">
        <f>IF(NOT(ISNUMBER(BJ101)),"",IF(BJ101&gt;=1,"Mencukupi / Adequate",IF(BJ101&gt;=0.75,"Hampir mencukupi / Nearly adequate","Tidak mencukupi / Inadequate")))</f>
        <v/>
      </c>
      <c r="BL101" s="31" t="str">
        <f>IF(OR($B101="",$L101="",$AX101=""),"",IFERROR(IF(BI101&gt;=0,0,-BI101/(12*IF($AZ101=0,BC101,((1+$AZ101)^BC101-1)/$AZ101))),""))</f>
        <v/>
      </c>
      <c r="BM101" s="34" t="str">
        <f>IFERROR(AVERAGE(Y101:AB101),"")</f>
        <v/>
      </c>
      <c r="BN101" s="34" t="str">
        <f>IFERROR(AVERAGE(AC101:AE101),"")</f>
        <v/>
      </c>
      <c r="BO101" s="34" t="str">
        <f>IFERROR(AVERAGE(AF101:AH101),"")</f>
        <v/>
      </c>
      <c r="BP101" s="34" t="str">
        <f>IFERROR(AVERAGE(AI101:AK101),"")</f>
        <v/>
      </c>
      <c r="BQ101" s="34" t="str">
        <f>IFERROR(AVERAGE(AL101:AN101),"")</f>
        <v/>
      </c>
      <c r="BR101" s="34" t="str">
        <f>IFERROR(AVERAGE(AO101:AQ101),"")</f>
        <v/>
      </c>
      <c r="BS101" s="34" t="str">
        <f>IFERROR(AVERAGE(AR101:AT101),"")</f>
        <v/>
      </c>
      <c r="BT101" s="34" t="str">
        <f>IFERROR(AVERAGE(AU101:AW101),"")</f>
        <v/>
      </c>
      <c r="BU101" s="34" t="str">
        <f>IFERROR(AVERAGE(Y101:AW101),"")</f>
        <v/>
      </c>
      <c r="BV101" s="24" t="str">
        <f>IF(BU101="","",IF(BU101&gt;=3.67,"Tinggi / High",IF(BU101&gt;=2.34,"Sederhana / Moderate","Rendah / Low")))</f>
        <v/>
      </c>
      <c r="BW101" s="30" t="str">
        <f>IF($B101="","",COUNTIF(Q101:X101,"Ya / Yes"))</f>
        <v/>
      </c>
    </row>
    <row r="102" spans="1:75" ht="15.75" customHeight="1" x14ac:dyDescent="0.2">
      <c r="A102" s="24" t="str">
        <f>IF($B102="","",ROW()-7)</f>
        <v/>
      </c>
      <c r="B102" s="25"/>
      <c r="C102" s="26"/>
      <c r="D102" s="25"/>
      <c r="E102" s="25"/>
      <c r="F102" s="25"/>
      <c r="G102" s="25"/>
      <c r="H102" s="25"/>
      <c r="I102" s="27"/>
      <c r="J102" s="25"/>
      <c r="K102" s="25"/>
      <c r="L102" s="27"/>
      <c r="M102" s="28"/>
      <c r="N102" s="28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8"/>
      <c r="AZ102" s="29"/>
      <c r="BA102" s="29"/>
      <c r="BB102" s="27"/>
      <c r="BC102" s="30" t="str">
        <f>IF(OR($B102="",$L102="",$AX102=""),"",MAX(0,$L102-$AX102))</f>
        <v/>
      </c>
      <c r="BD102" s="31" t="str">
        <f>IF(OR($B102="",$L102="",$AX102=""),"",IFERROR($M102*(1+$BA102)^BC102,""))</f>
        <v/>
      </c>
      <c r="BE102" s="31" t="str">
        <f>IF(OR($B102="",$L102="",$AX102=""),"",IFERROR(BD102*12*$BB102,""))</f>
        <v/>
      </c>
      <c r="BF102" s="31" t="str">
        <f>IF(OR($B102="",$L102="",$AX102=""),"",IFERROR($N102*(1+$AZ102)^BC102,""))</f>
        <v/>
      </c>
      <c r="BG102" s="31" t="str">
        <f>IF(OR($B102="",$L102="",$AX102=""),"",IFERROR($AY102*12*IF($AZ102=0,BC102,((1+$AZ102)^BC102-1)/$AZ102),""))</f>
        <v/>
      </c>
      <c r="BH102" s="31" t="str">
        <f>IF(OR($B102="",$L102="",$AX102=""),"",IFERROR(BF102+BG102,""))</f>
        <v/>
      </c>
      <c r="BI102" s="32" t="str">
        <f>IF(OR($B102="",$L102="",$AX102=""),"",IFERROR(BH102-BE102,""))</f>
        <v/>
      </c>
      <c r="BJ102" s="33" t="str">
        <f>IF(OR($B102="",$L102="",$AX102=""),"",IFERROR(BH102/BE102,""))</f>
        <v/>
      </c>
      <c r="BK102" s="24" t="str">
        <f>IF(NOT(ISNUMBER(BJ102)),"",IF(BJ102&gt;=1,"Mencukupi / Adequate",IF(BJ102&gt;=0.75,"Hampir mencukupi / Nearly adequate","Tidak mencukupi / Inadequate")))</f>
        <v/>
      </c>
      <c r="BL102" s="31" t="str">
        <f>IF(OR($B102="",$L102="",$AX102=""),"",IFERROR(IF(BI102&gt;=0,0,-BI102/(12*IF($AZ102=0,BC102,((1+$AZ102)^BC102-1)/$AZ102))),""))</f>
        <v/>
      </c>
      <c r="BM102" s="34" t="str">
        <f>IFERROR(AVERAGE(Y102:AB102),"")</f>
        <v/>
      </c>
      <c r="BN102" s="34" t="str">
        <f>IFERROR(AVERAGE(AC102:AE102),"")</f>
        <v/>
      </c>
      <c r="BO102" s="34" t="str">
        <f>IFERROR(AVERAGE(AF102:AH102),"")</f>
        <v/>
      </c>
      <c r="BP102" s="34" t="str">
        <f>IFERROR(AVERAGE(AI102:AK102),"")</f>
        <v/>
      </c>
      <c r="BQ102" s="34" t="str">
        <f>IFERROR(AVERAGE(AL102:AN102),"")</f>
        <v/>
      </c>
      <c r="BR102" s="34" t="str">
        <f>IFERROR(AVERAGE(AO102:AQ102),"")</f>
        <v/>
      </c>
      <c r="BS102" s="34" t="str">
        <f>IFERROR(AVERAGE(AR102:AT102),"")</f>
        <v/>
      </c>
      <c r="BT102" s="34" t="str">
        <f>IFERROR(AVERAGE(AU102:AW102),"")</f>
        <v/>
      </c>
      <c r="BU102" s="34" t="str">
        <f>IFERROR(AVERAGE(Y102:AW102),"")</f>
        <v/>
      </c>
      <c r="BV102" s="24" t="str">
        <f>IF(BU102="","",IF(BU102&gt;=3.67,"Tinggi / High",IF(BU102&gt;=2.34,"Sederhana / Moderate","Rendah / Low")))</f>
        <v/>
      </c>
      <c r="BW102" s="30" t="str">
        <f>IF($B102="","",COUNTIF(Q102:X102,"Ya / Yes"))</f>
        <v/>
      </c>
    </row>
    <row r="103" spans="1:75" ht="15.75" customHeight="1" x14ac:dyDescent="0.2">
      <c r="A103" s="24" t="str">
        <f>IF($B103="","",ROW()-7)</f>
        <v/>
      </c>
      <c r="B103" s="25"/>
      <c r="C103" s="26"/>
      <c r="D103" s="25"/>
      <c r="E103" s="25"/>
      <c r="F103" s="25"/>
      <c r="G103" s="25"/>
      <c r="H103" s="25"/>
      <c r="I103" s="27"/>
      <c r="J103" s="25"/>
      <c r="K103" s="25"/>
      <c r="L103" s="27"/>
      <c r="M103" s="28"/>
      <c r="N103" s="28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8"/>
      <c r="AZ103" s="29"/>
      <c r="BA103" s="29"/>
      <c r="BB103" s="27"/>
      <c r="BC103" s="30" t="str">
        <f>IF(OR($B103="",$L103="",$AX103=""),"",MAX(0,$L103-$AX103))</f>
        <v/>
      </c>
      <c r="BD103" s="31" t="str">
        <f>IF(OR($B103="",$L103="",$AX103=""),"",IFERROR($M103*(1+$BA103)^BC103,""))</f>
        <v/>
      </c>
      <c r="BE103" s="31" t="str">
        <f>IF(OR($B103="",$L103="",$AX103=""),"",IFERROR(BD103*12*$BB103,""))</f>
        <v/>
      </c>
      <c r="BF103" s="31" t="str">
        <f>IF(OR($B103="",$L103="",$AX103=""),"",IFERROR($N103*(1+$AZ103)^BC103,""))</f>
        <v/>
      </c>
      <c r="BG103" s="31" t="str">
        <f>IF(OR($B103="",$L103="",$AX103=""),"",IFERROR($AY103*12*IF($AZ103=0,BC103,((1+$AZ103)^BC103-1)/$AZ103),""))</f>
        <v/>
      </c>
      <c r="BH103" s="31" t="str">
        <f>IF(OR($B103="",$L103="",$AX103=""),"",IFERROR(BF103+BG103,""))</f>
        <v/>
      </c>
      <c r="BI103" s="32" t="str">
        <f>IF(OR($B103="",$L103="",$AX103=""),"",IFERROR(BH103-BE103,""))</f>
        <v/>
      </c>
      <c r="BJ103" s="33" t="str">
        <f>IF(OR($B103="",$L103="",$AX103=""),"",IFERROR(BH103/BE103,""))</f>
        <v/>
      </c>
      <c r="BK103" s="24" t="str">
        <f>IF(NOT(ISNUMBER(BJ103)),"",IF(BJ103&gt;=1,"Mencukupi / Adequate",IF(BJ103&gt;=0.75,"Hampir mencukupi / Nearly adequate","Tidak mencukupi / Inadequate")))</f>
        <v/>
      </c>
      <c r="BL103" s="31" t="str">
        <f>IF(OR($B103="",$L103="",$AX103=""),"",IFERROR(IF(BI103&gt;=0,0,-BI103/(12*IF($AZ103=0,BC103,((1+$AZ103)^BC103-1)/$AZ103))),""))</f>
        <v/>
      </c>
      <c r="BM103" s="34" t="str">
        <f>IFERROR(AVERAGE(Y103:AB103),"")</f>
        <v/>
      </c>
      <c r="BN103" s="34" t="str">
        <f>IFERROR(AVERAGE(AC103:AE103),"")</f>
        <v/>
      </c>
      <c r="BO103" s="34" t="str">
        <f>IFERROR(AVERAGE(AF103:AH103),"")</f>
        <v/>
      </c>
      <c r="BP103" s="34" t="str">
        <f>IFERROR(AVERAGE(AI103:AK103),"")</f>
        <v/>
      </c>
      <c r="BQ103" s="34" t="str">
        <f>IFERROR(AVERAGE(AL103:AN103),"")</f>
        <v/>
      </c>
      <c r="BR103" s="34" t="str">
        <f>IFERROR(AVERAGE(AO103:AQ103),"")</f>
        <v/>
      </c>
      <c r="BS103" s="34" t="str">
        <f>IFERROR(AVERAGE(AR103:AT103),"")</f>
        <v/>
      </c>
      <c r="BT103" s="34" t="str">
        <f>IFERROR(AVERAGE(AU103:AW103),"")</f>
        <v/>
      </c>
      <c r="BU103" s="34" t="str">
        <f>IFERROR(AVERAGE(Y103:AW103),"")</f>
        <v/>
      </c>
      <c r="BV103" s="24" t="str">
        <f>IF(BU103="","",IF(BU103&gt;=3.67,"Tinggi / High",IF(BU103&gt;=2.34,"Sederhana / Moderate","Rendah / Low")))</f>
        <v/>
      </c>
      <c r="BW103" s="30" t="str">
        <f>IF($B103="","",COUNTIF(Q103:X103,"Ya / Yes"))</f>
        <v/>
      </c>
    </row>
    <row r="104" spans="1:75" ht="15.75" customHeight="1" x14ac:dyDescent="0.2">
      <c r="A104" s="24" t="str">
        <f>IF($B104="","",ROW()-7)</f>
        <v/>
      </c>
      <c r="B104" s="25"/>
      <c r="C104" s="26"/>
      <c r="D104" s="25"/>
      <c r="E104" s="25"/>
      <c r="F104" s="25"/>
      <c r="G104" s="25"/>
      <c r="H104" s="25"/>
      <c r="I104" s="27"/>
      <c r="J104" s="25"/>
      <c r="K104" s="25"/>
      <c r="L104" s="27"/>
      <c r="M104" s="28"/>
      <c r="N104" s="28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8"/>
      <c r="AZ104" s="29"/>
      <c r="BA104" s="29"/>
      <c r="BB104" s="27"/>
      <c r="BC104" s="30" t="str">
        <f>IF(OR($B104="",$L104="",$AX104=""),"",MAX(0,$L104-$AX104))</f>
        <v/>
      </c>
      <c r="BD104" s="31" t="str">
        <f>IF(OR($B104="",$L104="",$AX104=""),"",IFERROR($M104*(1+$BA104)^BC104,""))</f>
        <v/>
      </c>
      <c r="BE104" s="31" t="str">
        <f>IF(OR($B104="",$L104="",$AX104=""),"",IFERROR(BD104*12*$BB104,""))</f>
        <v/>
      </c>
      <c r="BF104" s="31" t="str">
        <f>IF(OR($B104="",$L104="",$AX104=""),"",IFERROR($N104*(1+$AZ104)^BC104,""))</f>
        <v/>
      </c>
      <c r="BG104" s="31" t="str">
        <f>IF(OR($B104="",$L104="",$AX104=""),"",IFERROR($AY104*12*IF($AZ104=0,BC104,((1+$AZ104)^BC104-1)/$AZ104),""))</f>
        <v/>
      </c>
      <c r="BH104" s="31" t="str">
        <f>IF(OR($B104="",$L104="",$AX104=""),"",IFERROR(BF104+BG104,""))</f>
        <v/>
      </c>
      <c r="BI104" s="32" t="str">
        <f>IF(OR($B104="",$L104="",$AX104=""),"",IFERROR(BH104-BE104,""))</f>
        <v/>
      </c>
      <c r="BJ104" s="33" t="str">
        <f>IF(OR($B104="",$L104="",$AX104=""),"",IFERROR(BH104/BE104,""))</f>
        <v/>
      </c>
      <c r="BK104" s="24" t="str">
        <f>IF(NOT(ISNUMBER(BJ104)),"",IF(BJ104&gt;=1,"Mencukupi / Adequate",IF(BJ104&gt;=0.75,"Hampir mencukupi / Nearly adequate","Tidak mencukupi / Inadequate")))</f>
        <v/>
      </c>
      <c r="BL104" s="31" t="str">
        <f>IF(OR($B104="",$L104="",$AX104=""),"",IFERROR(IF(BI104&gt;=0,0,-BI104/(12*IF($AZ104=0,BC104,((1+$AZ104)^BC104-1)/$AZ104))),""))</f>
        <v/>
      </c>
      <c r="BM104" s="34" t="str">
        <f>IFERROR(AVERAGE(Y104:AB104),"")</f>
        <v/>
      </c>
      <c r="BN104" s="34" t="str">
        <f>IFERROR(AVERAGE(AC104:AE104),"")</f>
        <v/>
      </c>
      <c r="BO104" s="34" t="str">
        <f>IFERROR(AVERAGE(AF104:AH104),"")</f>
        <v/>
      </c>
      <c r="BP104" s="34" t="str">
        <f>IFERROR(AVERAGE(AI104:AK104),"")</f>
        <v/>
      </c>
      <c r="BQ104" s="34" t="str">
        <f>IFERROR(AVERAGE(AL104:AN104),"")</f>
        <v/>
      </c>
      <c r="BR104" s="34" t="str">
        <f>IFERROR(AVERAGE(AO104:AQ104),"")</f>
        <v/>
      </c>
      <c r="BS104" s="34" t="str">
        <f>IFERROR(AVERAGE(AR104:AT104),"")</f>
        <v/>
      </c>
      <c r="BT104" s="34" t="str">
        <f>IFERROR(AVERAGE(AU104:AW104),"")</f>
        <v/>
      </c>
      <c r="BU104" s="34" t="str">
        <f>IFERROR(AVERAGE(Y104:AW104),"")</f>
        <v/>
      </c>
      <c r="BV104" s="24" t="str">
        <f>IF(BU104="","",IF(BU104&gt;=3.67,"Tinggi / High",IF(BU104&gt;=2.34,"Sederhana / Moderate","Rendah / Low")))</f>
        <v/>
      </c>
      <c r="BW104" s="30" t="str">
        <f>IF($B104="","",COUNTIF(Q104:X104,"Ya / Yes"))</f>
        <v/>
      </c>
    </row>
    <row r="105" spans="1:75" ht="15.75" customHeight="1" x14ac:dyDescent="0.2">
      <c r="A105" s="24" t="str">
        <f>IF($B105="","",ROW()-7)</f>
        <v/>
      </c>
      <c r="B105" s="25"/>
      <c r="C105" s="26"/>
      <c r="D105" s="25"/>
      <c r="E105" s="25"/>
      <c r="F105" s="25"/>
      <c r="G105" s="25"/>
      <c r="H105" s="25"/>
      <c r="I105" s="27"/>
      <c r="J105" s="25"/>
      <c r="K105" s="25"/>
      <c r="L105" s="27"/>
      <c r="M105" s="28"/>
      <c r="N105" s="28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8"/>
      <c r="AZ105" s="29"/>
      <c r="BA105" s="29"/>
      <c r="BB105" s="27"/>
      <c r="BC105" s="30" t="str">
        <f>IF(OR($B105="",$L105="",$AX105=""),"",MAX(0,$L105-$AX105))</f>
        <v/>
      </c>
      <c r="BD105" s="31" t="str">
        <f>IF(OR($B105="",$L105="",$AX105=""),"",IFERROR($M105*(1+$BA105)^BC105,""))</f>
        <v/>
      </c>
      <c r="BE105" s="31" t="str">
        <f>IF(OR($B105="",$L105="",$AX105=""),"",IFERROR(BD105*12*$BB105,""))</f>
        <v/>
      </c>
      <c r="BF105" s="31" t="str">
        <f>IF(OR($B105="",$L105="",$AX105=""),"",IFERROR($N105*(1+$AZ105)^BC105,""))</f>
        <v/>
      </c>
      <c r="BG105" s="31" t="str">
        <f>IF(OR($B105="",$L105="",$AX105=""),"",IFERROR($AY105*12*IF($AZ105=0,BC105,((1+$AZ105)^BC105-1)/$AZ105),""))</f>
        <v/>
      </c>
      <c r="BH105" s="31" t="str">
        <f>IF(OR($B105="",$L105="",$AX105=""),"",IFERROR(BF105+BG105,""))</f>
        <v/>
      </c>
      <c r="BI105" s="32" t="str">
        <f>IF(OR($B105="",$L105="",$AX105=""),"",IFERROR(BH105-BE105,""))</f>
        <v/>
      </c>
      <c r="BJ105" s="33" t="str">
        <f>IF(OR($B105="",$L105="",$AX105=""),"",IFERROR(BH105/BE105,""))</f>
        <v/>
      </c>
      <c r="BK105" s="24" t="str">
        <f>IF(NOT(ISNUMBER(BJ105)),"",IF(BJ105&gt;=1,"Mencukupi / Adequate",IF(BJ105&gt;=0.75,"Hampir mencukupi / Nearly adequate","Tidak mencukupi / Inadequate")))</f>
        <v/>
      </c>
      <c r="BL105" s="31" t="str">
        <f>IF(OR($B105="",$L105="",$AX105=""),"",IFERROR(IF(BI105&gt;=0,0,-BI105/(12*IF($AZ105=0,BC105,((1+$AZ105)^BC105-1)/$AZ105))),""))</f>
        <v/>
      </c>
      <c r="BM105" s="34" t="str">
        <f>IFERROR(AVERAGE(Y105:AB105),"")</f>
        <v/>
      </c>
      <c r="BN105" s="34" t="str">
        <f>IFERROR(AVERAGE(AC105:AE105),"")</f>
        <v/>
      </c>
      <c r="BO105" s="34" t="str">
        <f>IFERROR(AVERAGE(AF105:AH105),"")</f>
        <v/>
      </c>
      <c r="BP105" s="34" t="str">
        <f>IFERROR(AVERAGE(AI105:AK105),"")</f>
        <v/>
      </c>
      <c r="BQ105" s="34" t="str">
        <f>IFERROR(AVERAGE(AL105:AN105),"")</f>
        <v/>
      </c>
      <c r="BR105" s="34" t="str">
        <f>IFERROR(AVERAGE(AO105:AQ105),"")</f>
        <v/>
      </c>
      <c r="BS105" s="34" t="str">
        <f>IFERROR(AVERAGE(AR105:AT105),"")</f>
        <v/>
      </c>
      <c r="BT105" s="34" t="str">
        <f>IFERROR(AVERAGE(AU105:AW105),"")</f>
        <v/>
      </c>
      <c r="BU105" s="34" t="str">
        <f>IFERROR(AVERAGE(Y105:AW105),"")</f>
        <v/>
      </c>
      <c r="BV105" s="24" t="str">
        <f>IF(BU105="","",IF(BU105&gt;=3.67,"Tinggi / High",IF(BU105&gt;=2.34,"Sederhana / Moderate","Rendah / Low")))</f>
        <v/>
      </c>
      <c r="BW105" s="30" t="str">
        <f>IF($B105="","",COUNTIF(Q105:X105,"Ya / Yes"))</f>
        <v/>
      </c>
    </row>
    <row r="106" spans="1:75" ht="15.75" customHeight="1" x14ac:dyDescent="0.2">
      <c r="A106" s="24" t="str">
        <f>IF($B106="","",ROW()-7)</f>
        <v/>
      </c>
      <c r="B106" s="25"/>
      <c r="C106" s="26"/>
      <c r="D106" s="25"/>
      <c r="E106" s="25"/>
      <c r="F106" s="25"/>
      <c r="G106" s="25"/>
      <c r="H106" s="25"/>
      <c r="I106" s="27"/>
      <c r="J106" s="25"/>
      <c r="K106" s="25"/>
      <c r="L106" s="27"/>
      <c r="M106" s="28"/>
      <c r="N106" s="28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8"/>
      <c r="AZ106" s="29"/>
      <c r="BA106" s="29"/>
      <c r="BB106" s="27"/>
      <c r="BC106" s="30" t="str">
        <f>IF(OR($B106="",$L106="",$AX106=""),"",MAX(0,$L106-$AX106))</f>
        <v/>
      </c>
      <c r="BD106" s="31" t="str">
        <f>IF(OR($B106="",$L106="",$AX106=""),"",IFERROR($M106*(1+$BA106)^BC106,""))</f>
        <v/>
      </c>
      <c r="BE106" s="31" t="str">
        <f>IF(OR($B106="",$L106="",$AX106=""),"",IFERROR(BD106*12*$BB106,""))</f>
        <v/>
      </c>
      <c r="BF106" s="31" t="str">
        <f>IF(OR($B106="",$L106="",$AX106=""),"",IFERROR($N106*(1+$AZ106)^BC106,""))</f>
        <v/>
      </c>
      <c r="BG106" s="31" t="str">
        <f>IF(OR($B106="",$L106="",$AX106=""),"",IFERROR($AY106*12*IF($AZ106=0,BC106,((1+$AZ106)^BC106-1)/$AZ106),""))</f>
        <v/>
      </c>
      <c r="BH106" s="31" t="str">
        <f>IF(OR($B106="",$L106="",$AX106=""),"",IFERROR(BF106+BG106,""))</f>
        <v/>
      </c>
      <c r="BI106" s="32" t="str">
        <f>IF(OR($B106="",$L106="",$AX106=""),"",IFERROR(BH106-BE106,""))</f>
        <v/>
      </c>
      <c r="BJ106" s="33" t="str">
        <f>IF(OR($B106="",$L106="",$AX106=""),"",IFERROR(BH106/BE106,""))</f>
        <v/>
      </c>
      <c r="BK106" s="24" t="str">
        <f>IF(NOT(ISNUMBER(BJ106)),"",IF(BJ106&gt;=1,"Mencukupi / Adequate",IF(BJ106&gt;=0.75,"Hampir mencukupi / Nearly adequate","Tidak mencukupi / Inadequate")))</f>
        <v/>
      </c>
      <c r="BL106" s="31" t="str">
        <f>IF(OR($B106="",$L106="",$AX106=""),"",IFERROR(IF(BI106&gt;=0,0,-BI106/(12*IF($AZ106=0,BC106,((1+$AZ106)^BC106-1)/$AZ106))),""))</f>
        <v/>
      </c>
      <c r="BM106" s="34" t="str">
        <f>IFERROR(AVERAGE(Y106:AB106),"")</f>
        <v/>
      </c>
      <c r="BN106" s="34" t="str">
        <f>IFERROR(AVERAGE(AC106:AE106),"")</f>
        <v/>
      </c>
      <c r="BO106" s="34" t="str">
        <f>IFERROR(AVERAGE(AF106:AH106),"")</f>
        <v/>
      </c>
      <c r="BP106" s="34" t="str">
        <f>IFERROR(AVERAGE(AI106:AK106),"")</f>
        <v/>
      </c>
      <c r="BQ106" s="34" t="str">
        <f>IFERROR(AVERAGE(AL106:AN106),"")</f>
        <v/>
      </c>
      <c r="BR106" s="34" t="str">
        <f>IFERROR(AVERAGE(AO106:AQ106),"")</f>
        <v/>
      </c>
      <c r="BS106" s="34" t="str">
        <f>IFERROR(AVERAGE(AR106:AT106),"")</f>
        <v/>
      </c>
      <c r="BT106" s="34" t="str">
        <f>IFERROR(AVERAGE(AU106:AW106),"")</f>
        <v/>
      </c>
      <c r="BU106" s="34" t="str">
        <f>IFERROR(AVERAGE(Y106:AW106),"")</f>
        <v/>
      </c>
      <c r="BV106" s="24" t="str">
        <f>IF(BU106="","",IF(BU106&gt;=3.67,"Tinggi / High",IF(BU106&gt;=2.34,"Sederhana / Moderate","Rendah / Low")))</f>
        <v/>
      </c>
      <c r="BW106" s="30" t="str">
        <f>IF($B106="","",COUNTIF(Q106:X106,"Ya / Yes"))</f>
        <v/>
      </c>
    </row>
    <row r="107" spans="1:75" ht="15.75" customHeight="1" x14ac:dyDescent="0.2">
      <c r="A107" s="24" t="str">
        <f>IF($B107="","",ROW()-7)</f>
        <v/>
      </c>
      <c r="B107" s="25"/>
      <c r="C107" s="26"/>
      <c r="D107" s="25"/>
      <c r="E107" s="25"/>
      <c r="F107" s="25"/>
      <c r="G107" s="25"/>
      <c r="H107" s="25"/>
      <c r="I107" s="27"/>
      <c r="J107" s="25"/>
      <c r="K107" s="25"/>
      <c r="L107" s="27"/>
      <c r="M107" s="28"/>
      <c r="N107" s="28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8"/>
      <c r="AZ107" s="29"/>
      <c r="BA107" s="29"/>
      <c r="BB107" s="27"/>
      <c r="BC107" s="30" t="str">
        <f>IF(OR($B107="",$L107="",$AX107=""),"",MAX(0,$L107-$AX107))</f>
        <v/>
      </c>
      <c r="BD107" s="31" t="str">
        <f>IF(OR($B107="",$L107="",$AX107=""),"",IFERROR($M107*(1+$BA107)^BC107,""))</f>
        <v/>
      </c>
      <c r="BE107" s="31" t="str">
        <f>IF(OR($B107="",$L107="",$AX107=""),"",IFERROR(BD107*12*$BB107,""))</f>
        <v/>
      </c>
      <c r="BF107" s="31" t="str">
        <f>IF(OR($B107="",$L107="",$AX107=""),"",IFERROR($N107*(1+$AZ107)^BC107,""))</f>
        <v/>
      </c>
      <c r="BG107" s="31" t="str">
        <f>IF(OR($B107="",$L107="",$AX107=""),"",IFERROR($AY107*12*IF($AZ107=0,BC107,((1+$AZ107)^BC107-1)/$AZ107),""))</f>
        <v/>
      </c>
      <c r="BH107" s="31" t="str">
        <f>IF(OR($B107="",$L107="",$AX107=""),"",IFERROR(BF107+BG107,""))</f>
        <v/>
      </c>
      <c r="BI107" s="32" t="str">
        <f>IF(OR($B107="",$L107="",$AX107=""),"",IFERROR(BH107-BE107,""))</f>
        <v/>
      </c>
      <c r="BJ107" s="33" t="str">
        <f>IF(OR($B107="",$L107="",$AX107=""),"",IFERROR(BH107/BE107,""))</f>
        <v/>
      </c>
      <c r="BK107" s="24" t="str">
        <f>IF(NOT(ISNUMBER(BJ107)),"",IF(BJ107&gt;=1,"Mencukupi / Adequate",IF(BJ107&gt;=0.75,"Hampir mencukupi / Nearly adequate","Tidak mencukupi / Inadequate")))</f>
        <v/>
      </c>
      <c r="BL107" s="31" t="str">
        <f>IF(OR($B107="",$L107="",$AX107=""),"",IFERROR(IF(BI107&gt;=0,0,-BI107/(12*IF($AZ107=0,BC107,((1+$AZ107)^BC107-1)/$AZ107))),""))</f>
        <v/>
      </c>
      <c r="BM107" s="34" t="str">
        <f>IFERROR(AVERAGE(Y107:AB107),"")</f>
        <v/>
      </c>
      <c r="BN107" s="34" t="str">
        <f>IFERROR(AVERAGE(AC107:AE107),"")</f>
        <v/>
      </c>
      <c r="BO107" s="34" t="str">
        <f>IFERROR(AVERAGE(AF107:AH107),"")</f>
        <v/>
      </c>
      <c r="BP107" s="34" t="str">
        <f>IFERROR(AVERAGE(AI107:AK107),"")</f>
        <v/>
      </c>
      <c r="BQ107" s="34" t="str">
        <f>IFERROR(AVERAGE(AL107:AN107),"")</f>
        <v/>
      </c>
      <c r="BR107" s="34" t="str">
        <f>IFERROR(AVERAGE(AO107:AQ107),"")</f>
        <v/>
      </c>
      <c r="BS107" s="34" t="str">
        <f>IFERROR(AVERAGE(AR107:AT107),"")</f>
        <v/>
      </c>
      <c r="BT107" s="34" t="str">
        <f>IFERROR(AVERAGE(AU107:AW107),"")</f>
        <v/>
      </c>
      <c r="BU107" s="34" t="str">
        <f>IFERROR(AVERAGE(Y107:AW107),"")</f>
        <v/>
      </c>
      <c r="BV107" s="24" t="str">
        <f>IF(BU107="","",IF(BU107&gt;=3.67,"Tinggi / High",IF(BU107&gt;=2.34,"Sederhana / Moderate","Rendah / Low")))</f>
        <v/>
      </c>
      <c r="BW107" s="30" t="str">
        <f>IF($B107="","",COUNTIF(Q107:X107,"Ya / Yes"))</f>
        <v/>
      </c>
    </row>
    <row r="108" spans="1:75" ht="15.75" customHeight="1" x14ac:dyDescent="0.2">
      <c r="A108" s="24" t="str">
        <f>IF($B108="","",ROW()-7)</f>
        <v/>
      </c>
      <c r="B108" s="25"/>
      <c r="C108" s="26"/>
      <c r="D108" s="25"/>
      <c r="E108" s="25"/>
      <c r="F108" s="25"/>
      <c r="G108" s="25"/>
      <c r="H108" s="25"/>
      <c r="I108" s="27"/>
      <c r="J108" s="25"/>
      <c r="K108" s="25"/>
      <c r="L108" s="27"/>
      <c r="M108" s="28"/>
      <c r="N108" s="28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8"/>
      <c r="AZ108" s="29"/>
      <c r="BA108" s="29"/>
      <c r="BB108" s="27"/>
      <c r="BC108" s="30" t="str">
        <f>IF(OR($B108="",$L108="",$AX108=""),"",MAX(0,$L108-$AX108))</f>
        <v/>
      </c>
      <c r="BD108" s="31" t="str">
        <f>IF(OR($B108="",$L108="",$AX108=""),"",IFERROR($M108*(1+$BA108)^BC108,""))</f>
        <v/>
      </c>
      <c r="BE108" s="31" t="str">
        <f>IF(OR($B108="",$L108="",$AX108=""),"",IFERROR(BD108*12*$BB108,""))</f>
        <v/>
      </c>
      <c r="BF108" s="31" t="str">
        <f>IF(OR($B108="",$L108="",$AX108=""),"",IFERROR($N108*(1+$AZ108)^BC108,""))</f>
        <v/>
      </c>
      <c r="BG108" s="31" t="str">
        <f>IF(OR($B108="",$L108="",$AX108=""),"",IFERROR($AY108*12*IF($AZ108=0,BC108,((1+$AZ108)^BC108-1)/$AZ108),""))</f>
        <v/>
      </c>
      <c r="BH108" s="31" t="str">
        <f>IF(OR($B108="",$L108="",$AX108=""),"",IFERROR(BF108+BG108,""))</f>
        <v/>
      </c>
      <c r="BI108" s="32" t="str">
        <f>IF(OR($B108="",$L108="",$AX108=""),"",IFERROR(BH108-BE108,""))</f>
        <v/>
      </c>
      <c r="BJ108" s="33" t="str">
        <f>IF(OR($B108="",$L108="",$AX108=""),"",IFERROR(BH108/BE108,""))</f>
        <v/>
      </c>
      <c r="BK108" s="24" t="str">
        <f>IF(NOT(ISNUMBER(BJ108)),"",IF(BJ108&gt;=1,"Mencukupi / Adequate",IF(BJ108&gt;=0.75,"Hampir mencukupi / Nearly adequate","Tidak mencukupi / Inadequate")))</f>
        <v/>
      </c>
      <c r="BL108" s="31" t="str">
        <f>IF(OR($B108="",$L108="",$AX108=""),"",IFERROR(IF(BI108&gt;=0,0,-BI108/(12*IF($AZ108=0,BC108,((1+$AZ108)^BC108-1)/$AZ108))),""))</f>
        <v/>
      </c>
      <c r="BM108" s="34" t="str">
        <f>IFERROR(AVERAGE(Y108:AB108),"")</f>
        <v/>
      </c>
      <c r="BN108" s="34" t="str">
        <f>IFERROR(AVERAGE(AC108:AE108),"")</f>
        <v/>
      </c>
      <c r="BO108" s="34" t="str">
        <f>IFERROR(AVERAGE(AF108:AH108),"")</f>
        <v/>
      </c>
      <c r="BP108" s="34" t="str">
        <f>IFERROR(AVERAGE(AI108:AK108),"")</f>
        <v/>
      </c>
      <c r="BQ108" s="34" t="str">
        <f>IFERROR(AVERAGE(AL108:AN108),"")</f>
        <v/>
      </c>
      <c r="BR108" s="34" t="str">
        <f>IFERROR(AVERAGE(AO108:AQ108),"")</f>
        <v/>
      </c>
      <c r="BS108" s="34" t="str">
        <f>IFERROR(AVERAGE(AR108:AT108),"")</f>
        <v/>
      </c>
      <c r="BT108" s="34" t="str">
        <f>IFERROR(AVERAGE(AU108:AW108),"")</f>
        <v/>
      </c>
      <c r="BU108" s="34" t="str">
        <f>IFERROR(AVERAGE(Y108:AW108),"")</f>
        <v/>
      </c>
      <c r="BV108" s="24" t="str">
        <f>IF(BU108="","",IF(BU108&gt;=3.67,"Tinggi / High",IF(BU108&gt;=2.34,"Sederhana / Moderate","Rendah / Low")))</f>
        <v/>
      </c>
      <c r="BW108" s="30" t="str">
        <f>IF($B108="","",COUNTIF(Q108:X108,"Ya / Yes"))</f>
        <v/>
      </c>
    </row>
    <row r="109" spans="1:75" ht="15.75" customHeight="1" x14ac:dyDescent="0.2">
      <c r="A109" s="24" t="str">
        <f>IF($B109="","",ROW()-7)</f>
        <v/>
      </c>
      <c r="B109" s="25"/>
      <c r="C109" s="26"/>
      <c r="D109" s="25"/>
      <c r="E109" s="25"/>
      <c r="F109" s="25"/>
      <c r="G109" s="25"/>
      <c r="H109" s="25"/>
      <c r="I109" s="27"/>
      <c r="J109" s="25"/>
      <c r="K109" s="25"/>
      <c r="L109" s="27"/>
      <c r="M109" s="28"/>
      <c r="N109" s="28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8"/>
      <c r="AZ109" s="29"/>
      <c r="BA109" s="29"/>
      <c r="BB109" s="27"/>
      <c r="BC109" s="30" t="str">
        <f>IF(OR($B109="",$L109="",$AX109=""),"",MAX(0,$L109-$AX109))</f>
        <v/>
      </c>
      <c r="BD109" s="31" t="str">
        <f>IF(OR($B109="",$L109="",$AX109=""),"",IFERROR($M109*(1+$BA109)^BC109,""))</f>
        <v/>
      </c>
      <c r="BE109" s="31" t="str">
        <f>IF(OR($B109="",$L109="",$AX109=""),"",IFERROR(BD109*12*$BB109,""))</f>
        <v/>
      </c>
      <c r="BF109" s="31" t="str">
        <f>IF(OR($B109="",$L109="",$AX109=""),"",IFERROR($N109*(1+$AZ109)^BC109,""))</f>
        <v/>
      </c>
      <c r="BG109" s="31" t="str">
        <f>IF(OR($B109="",$L109="",$AX109=""),"",IFERROR($AY109*12*IF($AZ109=0,BC109,((1+$AZ109)^BC109-1)/$AZ109),""))</f>
        <v/>
      </c>
      <c r="BH109" s="31" t="str">
        <f>IF(OR($B109="",$L109="",$AX109=""),"",IFERROR(BF109+BG109,""))</f>
        <v/>
      </c>
      <c r="BI109" s="32" t="str">
        <f>IF(OR($B109="",$L109="",$AX109=""),"",IFERROR(BH109-BE109,""))</f>
        <v/>
      </c>
      <c r="BJ109" s="33" t="str">
        <f>IF(OR($B109="",$L109="",$AX109=""),"",IFERROR(BH109/BE109,""))</f>
        <v/>
      </c>
      <c r="BK109" s="24" t="str">
        <f>IF(NOT(ISNUMBER(BJ109)),"",IF(BJ109&gt;=1,"Mencukupi / Adequate",IF(BJ109&gt;=0.75,"Hampir mencukupi / Nearly adequate","Tidak mencukupi / Inadequate")))</f>
        <v/>
      </c>
      <c r="BL109" s="31" t="str">
        <f>IF(OR($B109="",$L109="",$AX109=""),"",IFERROR(IF(BI109&gt;=0,0,-BI109/(12*IF($AZ109=0,BC109,((1+$AZ109)^BC109-1)/$AZ109))),""))</f>
        <v/>
      </c>
      <c r="BM109" s="34" t="str">
        <f>IFERROR(AVERAGE(Y109:AB109),"")</f>
        <v/>
      </c>
      <c r="BN109" s="34" t="str">
        <f>IFERROR(AVERAGE(AC109:AE109),"")</f>
        <v/>
      </c>
      <c r="BO109" s="34" t="str">
        <f>IFERROR(AVERAGE(AF109:AH109),"")</f>
        <v/>
      </c>
      <c r="BP109" s="34" t="str">
        <f>IFERROR(AVERAGE(AI109:AK109),"")</f>
        <v/>
      </c>
      <c r="BQ109" s="34" t="str">
        <f>IFERROR(AVERAGE(AL109:AN109),"")</f>
        <v/>
      </c>
      <c r="BR109" s="34" t="str">
        <f>IFERROR(AVERAGE(AO109:AQ109),"")</f>
        <v/>
      </c>
      <c r="BS109" s="34" t="str">
        <f>IFERROR(AVERAGE(AR109:AT109),"")</f>
        <v/>
      </c>
      <c r="BT109" s="34" t="str">
        <f>IFERROR(AVERAGE(AU109:AW109),"")</f>
        <v/>
      </c>
      <c r="BU109" s="34" t="str">
        <f>IFERROR(AVERAGE(Y109:AW109),"")</f>
        <v/>
      </c>
      <c r="BV109" s="24" t="str">
        <f>IF(BU109="","",IF(BU109&gt;=3.67,"Tinggi / High",IF(BU109&gt;=2.34,"Sederhana / Moderate","Rendah / Low")))</f>
        <v/>
      </c>
      <c r="BW109" s="30" t="str">
        <f>IF($B109="","",COUNTIF(Q109:X109,"Ya / Yes"))</f>
        <v/>
      </c>
    </row>
    <row r="110" spans="1:75" ht="15.75" customHeight="1" x14ac:dyDescent="0.2">
      <c r="A110" s="24" t="str">
        <f>IF($B110="","",ROW()-7)</f>
        <v/>
      </c>
      <c r="B110" s="25"/>
      <c r="C110" s="26"/>
      <c r="D110" s="25"/>
      <c r="E110" s="25"/>
      <c r="F110" s="25"/>
      <c r="G110" s="25"/>
      <c r="H110" s="25"/>
      <c r="I110" s="27"/>
      <c r="J110" s="25"/>
      <c r="K110" s="25"/>
      <c r="L110" s="27"/>
      <c r="M110" s="28"/>
      <c r="N110" s="28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8"/>
      <c r="AZ110" s="29"/>
      <c r="BA110" s="29"/>
      <c r="BB110" s="27"/>
      <c r="BC110" s="30" t="str">
        <f>IF(OR($B110="",$L110="",$AX110=""),"",MAX(0,$L110-$AX110))</f>
        <v/>
      </c>
      <c r="BD110" s="31" t="str">
        <f>IF(OR($B110="",$L110="",$AX110=""),"",IFERROR($M110*(1+$BA110)^BC110,""))</f>
        <v/>
      </c>
      <c r="BE110" s="31" t="str">
        <f>IF(OR($B110="",$L110="",$AX110=""),"",IFERROR(BD110*12*$BB110,""))</f>
        <v/>
      </c>
      <c r="BF110" s="31" t="str">
        <f>IF(OR($B110="",$L110="",$AX110=""),"",IFERROR($N110*(1+$AZ110)^BC110,""))</f>
        <v/>
      </c>
      <c r="BG110" s="31" t="str">
        <f>IF(OR($B110="",$L110="",$AX110=""),"",IFERROR($AY110*12*IF($AZ110=0,BC110,((1+$AZ110)^BC110-1)/$AZ110),""))</f>
        <v/>
      </c>
      <c r="BH110" s="31" t="str">
        <f>IF(OR($B110="",$L110="",$AX110=""),"",IFERROR(BF110+BG110,""))</f>
        <v/>
      </c>
      <c r="BI110" s="32" t="str">
        <f>IF(OR($B110="",$L110="",$AX110=""),"",IFERROR(BH110-BE110,""))</f>
        <v/>
      </c>
      <c r="BJ110" s="33" t="str">
        <f>IF(OR($B110="",$L110="",$AX110=""),"",IFERROR(BH110/BE110,""))</f>
        <v/>
      </c>
      <c r="BK110" s="24" t="str">
        <f>IF(NOT(ISNUMBER(BJ110)),"",IF(BJ110&gt;=1,"Mencukupi / Adequate",IF(BJ110&gt;=0.75,"Hampir mencukupi / Nearly adequate","Tidak mencukupi / Inadequate")))</f>
        <v/>
      </c>
      <c r="BL110" s="31" t="str">
        <f>IF(OR($B110="",$L110="",$AX110=""),"",IFERROR(IF(BI110&gt;=0,0,-BI110/(12*IF($AZ110=0,BC110,((1+$AZ110)^BC110-1)/$AZ110))),""))</f>
        <v/>
      </c>
      <c r="BM110" s="34" t="str">
        <f>IFERROR(AVERAGE(Y110:AB110),"")</f>
        <v/>
      </c>
      <c r="BN110" s="34" t="str">
        <f>IFERROR(AVERAGE(AC110:AE110),"")</f>
        <v/>
      </c>
      <c r="BO110" s="34" t="str">
        <f>IFERROR(AVERAGE(AF110:AH110),"")</f>
        <v/>
      </c>
      <c r="BP110" s="34" t="str">
        <f>IFERROR(AVERAGE(AI110:AK110),"")</f>
        <v/>
      </c>
      <c r="BQ110" s="34" t="str">
        <f>IFERROR(AVERAGE(AL110:AN110),"")</f>
        <v/>
      </c>
      <c r="BR110" s="34" t="str">
        <f>IFERROR(AVERAGE(AO110:AQ110),"")</f>
        <v/>
      </c>
      <c r="BS110" s="34" t="str">
        <f>IFERROR(AVERAGE(AR110:AT110),"")</f>
        <v/>
      </c>
      <c r="BT110" s="34" t="str">
        <f>IFERROR(AVERAGE(AU110:AW110),"")</f>
        <v/>
      </c>
      <c r="BU110" s="34" t="str">
        <f>IFERROR(AVERAGE(Y110:AW110),"")</f>
        <v/>
      </c>
      <c r="BV110" s="24" t="str">
        <f>IF(BU110="","",IF(BU110&gt;=3.67,"Tinggi / High",IF(BU110&gt;=2.34,"Sederhana / Moderate","Rendah / Low")))</f>
        <v/>
      </c>
      <c r="BW110" s="30" t="str">
        <f>IF($B110="","",COUNTIF(Q110:X110,"Ya / Yes"))</f>
        <v/>
      </c>
    </row>
    <row r="111" spans="1:75" ht="15.75" customHeight="1" x14ac:dyDescent="0.2">
      <c r="A111" s="24" t="str">
        <f>IF($B111="","",ROW()-7)</f>
        <v/>
      </c>
      <c r="B111" s="25"/>
      <c r="C111" s="26"/>
      <c r="D111" s="25"/>
      <c r="E111" s="25"/>
      <c r="F111" s="25"/>
      <c r="G111" s="25"/>
      <c r="H111" s="25"/>
      <c r="I111" s="27"/>
      <c r="J111" s="25"/>
      <c r="K111" s="25"/>
      <c r="L111" s="27"/>
      <c r="M111" s="28"/>
      <c r="N111" s="28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8"/>
      <c r="AZ111" s="29"/>
      <c r="BA111" s="29"/>
      <c r="BB111" s="27"/>
      <c r="BC111" s="30" t="str">
        <f>IF(OR($B111="",$L111="",$AX111=""),"",MAX(0,$L111-$AX111))</f>
        <v/>
      </c>
      <c r="BD111" s="31" t="str">
        <f>IF(OR($B111="",$L111="",$AX111=""),"",IFERROR($M111*(1+$BA111)^BC111,""))</f>
        <v/>
      </c>
      <c r="BE111" s="31" t="str">
        <f>IF(OR($B111="",$L111="",$AX111=""),"",IFERROR(BD111*12*$BB111,""))</f>
        <v/>
      </c>
      <c r="BF111" s="31" t="str">
        <f>IF(OR($B111="",$L111="",$AX111=""),"",IFERROR($N111*(1+$AZ111)^BC111,""))</f>
        <v/>
      </c>
      <c r="BG111" s="31" t="str">
        <f>IF(OR($B111="",$L111="",$AX111=""),"",IFERROR($AY111*12*IF($AZ111=0,BC111,((1+$AZ111)^BC111-1)/$AZ111),""))</f>
        <v/>
      </c>
      <c r="BH111" s="31" t="str">
        <f>IF(OR($B111="",$L111="",$AX111=""),"",IFERROR(BF111+BG111,""))</f>
        <v/>
      </c>
      <c r="BI111" s="32" t="str">
        <f>IF(OR($B111="",$L111="",$AX111=""),"",IFERROR(BH111-BE111,""))</f>
        <v/>
      </c>
      <c r="BJ111" s="33" t="str">
        <f>IF(OR($B111="",$L111="",$AX111=""),"",IFERROR(BH111/BE111,""))</f>
        <v/>
      </c>
      <c r="BK111" s="24" t="str">
        <f>IF(NOT(ISNUMBER(BJ111)),"",IF(BJ111&gt;=1,"Mencukupi / Adequate",IF(BJ111&gt;=0.75,"Hampir mencukupi / Nearly adequate","Tidak mencukupi / Inadequate")))</f>
        <v/>
      </c>
      <c r="BL111" s="31" t="str">
        <f>IF(OR($B111="",$L111="",$AX111=""),"",IFERROR(IF(BI111&gt;=0,0,-BI111/(12*IF($AZ111=0,BC111,((1+$AZ111)^BC111-1)/$AZ111))),""))</f>
        <v/>
      </c>
      <c r="BM111" s="34" t="str">
        <f>IFERROR(AVERAGE(Y111:AB111),"")</f>
        <v/>
      </c>
      <c r="BN111" s="34" t="str">
        <f>IFERROR(AVERAGE(AC111:AE111),"")</f>
        <v/>
      </c>
      <c r="BO111" s="34" t="str">
        <f>IFERROR(AVERAGE(AF111:AH111),"")</f>
        <v/>
      </c>
      <c r="BP111" s="34" t="str">
        <f>IFERROR(AVERAGE(AI111:AK111),"")</f>
        <v/>
      </c>
      <c r="BQ111" s="34" t="str">
        <f>IFERROR(AVERAGE(AL111:AN111),"")</f>
        <v/>
      </c>
      <c r="BR111" s="34" t="str">
        <f>IFERROR(AVERAGE(AO111:AQ111),"")</f>
        <v/>
      </c>
      <c r="BS111" s="34" t="str">
        <f>IFERROR(AVERAGE(AR111:AT111),"")</f>
        <v/>
      </c>
      <c r="BT111" s="34" t="str">
        <f>IFERROR(AVERAGE(AU111:AW111),"")</f>
        <v/>
      </c>
      <c r="BU111" s="34" t="str">
        <f>IFERROR(AVERAGE(Y111:AW111),"")</f>
        <v/>
      </c>
      <c r="BV111" s="24" t="str">
        <f>IF(BU111="","",IF(BU111&gt;=3.67,"Tinggi / High",IF(BU111&gt;=2.34,"Sederhana / Moderate","Rendah / Low")))</f>
        <v/>
      </c>
      <c r="BW111" s="30" t="str">
        <f>IF($B111="","",COUNTIF(Q111:X111,"Ya / Yes"))</f>
        <v/>
      </c>
    </row>
    <row r="112" spans="1:75" ht="15.75" customHeight="1" x14ac:dyDescent="0.2">
      <c r="A112" s="24" t="str">
        <f>IF($B112="","",ROW()-7)</f>
        <v/>
      </c>
      <c r="B112" s="25"/>
      <c r="C112" s="26"/>
      <c r="D112" s="25"/>
      <c r="E112" s="25"/>
      <c r="F112" s="25"/>
      <c r="G112" s="25"/>
      <c r="H112" s="25"/>
      <c r="I112" s="27"/>
      <c r="J112" s="25"/>
      <c r="K112" s="25"/>
      <c r="L112" s="27"/>
      <c r="M112" s="28"/>
      <c r="N112" s="28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8"/>
      <c r="AZ112" s="29"/>
      <c r="BA112" s="29"/>
      <c r="BB112" s="27"/>
      <c r="BC112" s="30" t="str">
        <f>IF(OR($B112="",$L112="",$AX112=""),"",MAX(0,$L112-$AX112))</f>
        <v/>
      </c>
      <c r="BD112" s="31" t="str">
        <f>IF(OR($B112="",$L112="",$AX112=""),"",IFERROR($M112*(1+$BA112)^BC112,""))</f>
        <v/>
      </c>
      <c r="BE112" s="31" t="str">
        <f>IF(OR($B112="",$L112="",$AX112=""),"",IFERROR(BD112*12*$BB112,""))</f>
        <v/>
      </c>
      <c r="BF112" s="31" t="str">
        <f>IF(OR($B112="",$L112="",$AX112=""),"",IFERROR($N112*(1+$AZ112)^BC112,""))</f>
        <v/>
      </c>
      <c r="BG112" s="31" t="str">
        <f>IF(OR($B112="",$L112="",$AX112=""),"",IFERROR($AY112*12*IF($AZ112=0,BC112,((1+$AZ112)^BC112-1)/$AZ112),""))</f>
        <v/>
      </c>
      <c r="BH112" s="31" t="str">
        <f>IF(OR($B112="",$L112="",$AX112=""),"",IFERROR(BF112+BG112,""))</f>
        <v/>
      </c>
      <c r="BI112" s="32" t="str">
        <f>IF(OR($B112="",$L112="",$AX112=""),"",IFERROR(BH112-BE112,""))</f>
        <v/>
      </c>
      <c r="BJ112" s="33" t="str">
        <f>IF(OR($B112="",$L112="",$AX112=""),"",IFERROR(BH112/BE112,""))</f>
        <v/>
      </c>
      <c r="BK112" s="24" t="str">
        <f>IF(NOT(ISNUMBER(BJ112)),"",IF(BJ112&gt;=1,"Mencukupi / Adequate",IF(BJ112&gt;=0.75,"Hampir mencukupi / Nearly adequate","Tidak mencukupi / Inadequate")))</f>
        <v/>
      </c>
      <c r="BL112" s="31" t="str">
        <f>IF(OR($B112="",$L112="",$AX112=""),"",IFERROR(IF(BI112&gt;=0,0,-BI112/(12*IF($AZ112=0,BC112,((1+$AZ112)^BC112-1)/$AZ112))),""))</f>
        <v/>
      </c>
      <c r="BM112" s="34" t="str">
        <f>IFERROR(AVERAGE(Y112:AB112),"")</f>
        <v/>
      </c>
      <c r="BN112" s="34" t="str">
        <f>IFERROR(AVERAGE(AC112:AE112),"")</f>
        <v/>
      </c>
      <c r="BO112" s="34" t="str">
        <f>IFERROR(AVERAGE(AF112:AH112),"")</f>
        <v/>
      </c>
      <c r="BP112" s="34" t="str">
        <f>IFERROR(AVERAGE(AI112:AK112),"")</f>
        <v/>
      </c>
      <c r="BQ112" s="34" t="str">
        <f>IFERROR(AVERAGE(AL112:AN112),"")</f>
        <v/>
      </c>
      <c r="BR112" s="34" t="str">
        <f>IFERROR(AVERAGE(AO112:AQ112),"")</f>
        <v/>
      </c>
      <c r="BS112" s="34" t="str">
        <f>IFERROR(AVERAGE(AR112:AT112),"")</f>
        <v/>
      </c>
      <c r="BT112" s="34" t="str">
        <f>IFERROR(AVERAGE(AU112:AW112),"")</f>
        <v/>
      </c>
      <c r="BU112" s="34" t="str">
        <f>IFERROR(AVERAGE(Y112:AW112),"")</f>
        <v/>
      </c>
      <c r="BV112" s="24" t="str">
        <f>IF(BU112="","",IF(BU112&gt;=3.67,"Tinggi / High",IF(BU112&gt;=2.34,"Sederhana / Moderate","Rendah / Low")))</f>
        <v/>
      </c>
      <c r="BW112" s="30" t="str">
        <f>IF($B112="","",COUNTIF(Q112:X112,"Ya / Yes"))</f>
        <v/>
      </c>
    </row>
    <row r="113" spans="1:75" ht="15.75" customHeight="1" x14ac:dyDescent="0.2">
      <c r="A113" s="24" t="str">
        <f>IF($B113="","",ROW()-7)</f>
        <v/>
      </c>
      <c r="B113" s="25"/>
      <c r="C113" s="26"/>
      <c r="D113" s="25"/>
      <c r="E113" s="25"/>
      <c r="F113" s="25"/>
      <c r="G113" s="25"/>
      <c r="H113" s="25"/>
      <c r="I113" s="27"/>
      <c r="J113" s="25"/>
      <c r="K113" s="25"/>
      <c r="L113" s="27"/>
      <c r="M113" s="28"/>
      <c r="N113" s="28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8"/>
      <c r="AZ113" s="29"/>
      <c r="BA113" s="29"/>
      <c r="BB113" s="27"/>
      <c r="BC113" s="30" t="str">
        <f>IF(OR($B113="",$L113="",$AX113=""),"",MAX(0,$L113-$AX113))</f>
        <v/>
      </c>
      <c r="BD113" s="31" t="str">
        <f>IF(OR($B113="",$L113="",$AX113=""),"",IFERROR($M113*(1+$BA113)^BC113,""))</f>
        <v/>
      </c>
      <c r="BE113" s="31" t="str">
        <f>IF(OR($B113="",$L113="",$AX113=""),"",IFERROR(BD113*12*$BB113,""))</f>
        <v/>
      </c>
      <c r="BF113" s="31" t="str">
        <f>IF(OR($B113="",$L113="",$AX113=""),"",IFERROR($N113*(1+$AZ113)^BC113,""))</f>
        <v/>
      </c>
      <c r="BG113" s="31" t="str">
        <f>IF(OR($B113="",$L113="",$AX113=""),"",IFERROR($AY113*12*IF($AZ113=0,BC113,((1+$AZ113)^BC113-1)/$AZ113),""))</f>
        <v/>
      </c>
      <c r="BH113" s="31" t="str">
        <f>IF(OR($B113="",$L113="",$AX113=""),"",IFERROR(BF113+BG113,""))</f>
        <v/>
      </c>
      <c r="BI113" s="32" t="str">
        <f>IF(OR($B113="",$L113="",$AX113=""),"",IFERROR(BH113-BE113,""))</f>
        <v/>
      </c>
      <c r="BJ113" s="33" t="str">
        <f>IF(OR($B113="",$L113="",$AX113=""),"",IFERROR(BH113/BE113,""))</f>
        <v/>
      </c>
      <c r="BK113" s="24" t="str">
        <f>IF(NOT(ISNUMBER(BJ113)),"",IF(BJ113&gt;=1,"Mencukupi / Adequate",IF(BJ113&gt;=0.75,"Hampir mencukupi / Nearly adequate","Tidak mencukupi / Inadequate")))</f>
        <v/>
      </c>
      <c r="BL113" s="31" t="str">
        <f>IF(OR($B113="",$L113="",$AX113=""),"",IFERROR(IF(BI113&gt;=0,0,-BI113/(12*IF($AZ113=0,BC113,((1+$AZ113)^BC113-1)/$AZ113))),""))</f>
        <v/>
      </c>
      <c r="BM113" s="34" t="str">
        <f>IFERROR(AVERAGE(Y113:AB113),"")</f>
        <v/>
      </c>
      <c r="BN113" s="34" t="str">
        <f>IFERROR(AVERAGE(AC113:AE113),"")</f>
        <v/>
      </c>
      <c r="BO113" s="34" t="str">
        <f>IFERROR(AVERAGE(AF113:AH113),"")</f>
        <v/>
      </c>
      <c r="BP113" s="34" t="str">
        <f>IFERROR(AVERAGE(AI113:AK113),"")</f>
        <v/>
      </c>
      <c r="BQ113" s="34" t="str">
        <f>IFERROR(AVERAGE(AL113:AN113),"")</f>
        <v/>
      </c>
      <c r="BR113" s="34" t="str">
        <f>IFERROR(AVERAGE(AO113:AQ113),"")</f>
        <v/>
      </c>
      <c r="BS113" s="34" t="str">
        <f>IFERROR(AVERAGE(AR113:AT113),"")</f>
        <v/>
      </c>
      <c r="BT113" s="34" t="str">
        <f>IFERROR(AVERAGE(AU113:AW113),"")</f>
        <v/>
      </c>
      <c r="BU113" s="34" t="str">
        <f>IFERROR(AVERAGE(Y113:AW113),"")</f>
        <v/>
      </c>
      <c r="BV113" s="24" t="str">
        <f>IF(BU113="","",IF(BU113&gt;=3.67,"Tinggi / High",IF(BU113&gt;=2.34,"Sederhana / Moderate","Rendah / Low")))</f>
        <v/>
      </c>
      <c r="BW113" s="30" t="str">
        <f>IF($B113="","",COUNTIF(Q113:X113,"Ya / Yes"))</f>
        <v/>
      </c>
    </row>
    <row r="114" spans="1:75" ht="15.75" customHeight="1" x14ac:dyDescent="0.2">
      <c r="A114" s="24" t="str">
        <f>IF($B114="","",ROW()-7)</f>
        <v/>
      </c>
      <c r="B114" s="25"/>
      <c r="C114" s="26"/>
      <c r="D114" s="25"/>
      <c r="E114" s="25"/>
      <c r="F114" s="25"/>
      <c r="G114" s="25"/>
      <c r="H114" s="25"/>
      <c r="I114" s="27"/>
      <c r="J114" s="25"/>
      <c r="K114" s="25"/>
      <c r="L114" s="27"/>
      <c r="M114" s="28"/>
      <c r="N114" s="28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8"/>
      <c r="AZ114" s="29"/>
      <c r="BA114" s="29"/>
      <c r="BB114" s="27"/>
      <c r="BC114" s="30" t="str">
        <f>IF(OR($B114="",$L114="",$AX114=""),"",MAX(0,$L114-$AX114))</f>
        <v/>
      </c>
      <c r="BD114" s="31" t="str">
        <f>IF(OR($B114="",$L114="",$AX114=""),"",IFERROR($M114*(1+$BA114)^BC114,""))</f>
        <v/>
      </c>
      <c r="BE114" s="31" t="str">
        <f>IF(OR($B114="",$L114="",$AX114=""),"",IFERROR(BD114*12*$BB114,""))</f>
        <v/>
      </c>
      <c r="BF114" s="31" t="str">
        <f>IF(OR($B114="",$L114="",$AX114=""),"",IFERROR($N114*(1+$AZ114)^BC114,""))</f>
        <v/>
      </c>
      <c r="BG114" s="31" t="str">
        <f>IF(OR($B114="",$L114="",$AX114=""),"",IFERROR($AY114*12*IF($AZ114=0,BC114,((1+$AZ114)^BC114-1)/$AZ114),""))</f>
        <v/>
      </c>
      <c r="BH114" s="31" t="str">
        <f>IF(OR($B114="",$L114="",$AX114=""),"",IFERROR(BF114+BG114,""))</f>
        <v/>
      </c>
      <c r="BI114" s="32" t="str">
        <f>IF(OR($B114="",$L114="",$AX114=""),"",IFERROR(BH114-BE114,""))</f>
        <v/>
      </c>
      <c r="BJ114" s="33" t="str">
        <f>IF(OR($B114="",$L114="",$AX114=""),"",IFERROR(BH114/BE114,""))</f>
        <v/>
      </c>
      <c r="BK114" s="24" t="str">
        <f>IF(NOT(ISNUMBER(BJ114)),"",IF(BJ114&gt;=1,"Mencukupi / Adequate",IF(BJ114&gt;=0.75,"Hampir mencukupi / Nearly adequate","Tidak mencukupi / Inadequate")))</f>
        <v/>
      </c>
      <c r="BL114" s="31" t="str">
        <f>IF(OR($B114="",$L114="",$AX114=""),"",IFERROR(IF(BI114&gt;=0,0,-BI114/(12*IF($AZ114=0,BC114,((1+$AZ114)^BC114-1)/$AZ114))),""))</f>
        <v/>
      </c>
      <c r="BM114" s="34" t="str">
        <f>IFERROR(AVERAGE(Y114:AB114),"")</f>
        <v/>
      </c>
      <c r="BN114" s="34" t="str">
        <f>IFERROR(AVERAGE(AC114:AE114),"")</f>
        <v/>
      </c>
      <c r="BO114" s="34" t="str">
        <f>IFERROR(AVERAGE(AF114:AH114),"")</f>
        <v/>
      </c>
      <c r="BP114" s="34" t="str">
        <f>IFERROR(AVERAGE(AI114:AK114),"")</f>
        <v/>
      </c>
      <c r="BQ114" s="34" t="str">
        <f>IFERROR(AVERAGE(AL114:AN114),"")</f>
        <v/>
      </c>
      <c r="BR114" s="34" t="str">
        <f>IFERROR(AVERAGE(AO114:AQ114),"")</f>
        <v/>
      </c>
      <c r="BS114" s="34" t="str">
        <f>IFERROR(AVERAGE(AR114:AT114),"")</f>
        <v/>
      </c>
      <c r="BT114" s="34" t="str">
        <f>IFERROR(AVERAGE(AU114:AW114),"")</f>
        <v/>
      </c>
      <c r="BU114" s="34" t="str">
        <f>IFERROR(AVERAGE(Y114:AW114),"")</f>
        <v/>
      </c>
      <c r="BV114" s="24" t="str">
        <f>IF(BU114="","",IF(BU114&gt;=3.67,"Tinggi / High",IF(BU114&gt;=2.34,"Sederhana / Moderate","Rendah / Low")))</f>
        <v/>
      </c>
      <c r="BW114" s="30" t="str">
        <f>IF($B114="","",COUNTIF(Q114:X114,"Ya / Yes"))</f>
        <v/>
      </c>
    </row>
    <row r="115" spans="1:75" ht="15.75" customHeight="1" x14ac:dyDescent="0.2">
      <c r="A115" s="24" t="str">
        <f>IF($B115="","",ROW()-7)</f>
        <v/>
      </c>
      <c r="B115" s="25"/>
      <c r="C115" s="26"/>
      <c r="D115" s="25"/>
      <c r="E115" s="25"/>
      <c r="F115" s="25"/>
      <c r="G115" s="25"/>
      <c r="H115" s="25"/>
      <c r="I115" s="27"/>
      <c r="J115" s="25"/>
      <c r="K115" s="25"/>
      <c r="L115" s="27"/>
      <c r="M115" s="28"/>
      <c r="N115" s="28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8"/>
      <c r="AZ115" s="29"/>
      <c r="BA115" s="29"/>
      <c r="BB115" s="27"/>
      <c r="BC115" s="30" t="str">
        <f>IF(OR($B115="",$L115="",$AX115=""),"",MAX(0,$L115-$AX115))</f>
        <v/>
      </c>
      <c r="BD115" s="31" t="str">
        <f>IF(OR($B115="",$L115="",$AX115=""),"",IFERROR($M115*(1+$BA115)^BC115,""))</f>
        <v/>
      </c>
      <c r="BE115" s="31" t="str">
        <f>IF(OR($B115="",$L115="",$AX115=""),"",IFERROR(BD115*12*$BB115,""))</f>
        <v/>
      </c>
      <c r="BF115" s="31" t="str">
        <f>IF(OR($B115="",$L115="",$AX115=""),"",IFERROR($N115*(1+$AZ115)^BC115,""))</f>
        <v/>
      </c>
      <c r="BG115" s="31" t="str">
        <f>IF(OR($B115="",$L115="",$AX115=""),"",IFERROR($AY115*12*IF($AZ115=0,BC115,((1+$AZ115)^BC115-1)/$AZ115),""))</f>
        <v/>
      </c>
      <c r="BH115" s="31" t="str">
        <f>IF(OR($B115="",$L115="",$AX115=""),"",IFERROR(BF115+BG115,""))</f>
        <v/>
      </c>
      <c r="BI115" s="32" t="str">
        <f>IF(OR($B115="",$L115="",$AX115=""),"",IFERROR(BH115-BE115,""))</f>
        <v/>
      </c>
      <c r="BJ115" s="33" t="str">
        <f>IF(OR($B115="",$L115="",$AX115=""),"",IFERROR(BH115/BE115,""))</f>
        <v/>
      </c>
      <c r="BK115" s="24" t="str">
        <f>IF(NOT(ISNUMBER(BJ115)),"",IF(BJ115&gt;=1,"Mencukupi / Adequate",IF(BJ115&gt;=0.75,"Hampir mencukupi / Nearly adequate","Tidak mencukupi / Inadequate")))</f>
        <v/>
      </c>
      <c r="BL115" s="31" t="str">
        <f>IF(OR($B115="",$L115="",$AX115=""),"",IFERROR(IF(BI115&gt;=0,0,-BI115/(12*IF($AZ115=0,BC115,((1+$AZ115)^BC115-1)/$AZ115))),""))</f>
        <v/>
      </c>
      <c r="BM115" s="34" t="str">
        <f>IFERROR(AVERAGE(Y115:AB115),"")</f>
        <v/>
      </c>
      <c r="BN115" s="34" t="str">
        <f>IFERROR(AVERAGE(AC115:AE115),"")</f>
        <v/>
      </c>
      <c r="BO115" s="34" t="str">
        <f>IFERROR(AVERAGE(AF115:AH115),"")</f>
        <v/>
      </c>
      <c r="BP115" s="34" t="str">
        <f>IFERROR(AVERAGE(AI115:AK115),"")</f>
        <v/>
      </c>
      <c r="BQ115" s="34" t="str">
        <f>IFERROR(AVERAGE(AL115:AN115),"")</f>
        <v/>
      </c>
      <c r="BR115" s="34" t="str">
        <f>IFERROR(AVERAGE(AO115:AQ115),"")</f>
        <v/>
      </c>
      <c r="BS115" s="34" t="str">
        <f>IFERROR(AVERAGE(AR115:AT115),"")</f>
        <v/>
      </c>
      <c r="BT115" s="34" t="str">
        <f>IFERROR(AVERAGE(AU115:AW115),"")</f>
        <v/>
      </c>
      <c r="BU115" s="34" t="str">
        <f>IFERROR(AVERAGE(Y115:AW115),"")</f>
        <v/>
      </c>
      <c r="BV115" s="24" t="str">
        <f>IF(BU115="","",IF(BU115&gt;=3.67,"Tinggi / High",IF(BU115&gt;=2.34,"Sederhana / Moderate","Rendah / Low")))</f>
        <v/>
      </c>
      <c r="BW115" s="30" t="str">
        <f>IF($B115="","",COUNTIF(Q115:X115,"Ya / Yes"))</f>
        <v/>
      </c>
    </row>
    <row r="116" spans="1:75" ht="15.75" customHeight="1" x14ac:dyDescent="0.2">
      <c r="A116" s="24" t="str">
        <f>IF($B116="","",ROW()-7)</f>
        <v/>
      </c>
      <c r="B116" s="25"/>
      <c r="C116" s="26"/>
      <c r="D116" s="25"/>
      <c r="E116" s="25"/>
      <c r="F116" s="25"/>
      <c r="G116" s="25"/>
      <c r="H116" s="25"/>
      <c r="I116" s="27"/>
      <c r="J116" s="25"/>
      <c r="K116" s="25"/>
      <c r="L116" s="27"/>
      <c r="M116" s="28"/>
      <c r="N116" s="28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8"/>
      <c r="AZ116" s="29"/>
      <c r="BA116" s="29"/>
      <c r="BB116" s="27"/>
      <c r="BC116" s="30" t="str">
        <f>IF(OR($B116="",$L116="",$AX116=""),"",MAX(0,$L116-$AX116))</f>
        <v/>
      </c>
      <c r="BD116" s="31" t="str">
        <f>IF(OR($B116="",$L116="",$AX116=""),"",IFERROR($M116*(1+$BA116)^BC116,""))</f>
        <v/>
      </c>
      <c r="BE116" s="31" t="str">
        <f>IF(OR($B116="",$L116="",$AX116=""),"",IFERROR(BD116*12*$BB116,""))</f>
        <v/>
      </c>
      <c r="BF116" s="31" t="str">
        <f>IF(OR($B116="",$L116="",$AX116=""),"",IFERROR($N116*(1+$AZ116)^BC116,""))</f>
        <v/>
      </c>
      <c r="BG116" s="31" t="str">
        <f>IF(OR($B116="",$L116="",$AX116=""),"",IFERROR($AY116*12*IF($AZ116=0,BC116,((1+$AZ116)^BC116-1)/$AZ116),""))</f>
        <v/>
      </c>
      <c r="BH116" s="31" t="str">
        <f>IF(OR($B116="",$L116="",$AX116=""),"",IFERROR(BF116+BG116,""))</f>
        <v/>
      </c>
      <c r="BI116" s="32" t="str">
        <f>IF(OR($B116="",$L116="",$AX116=""),"",IFERROR(BH116-BE116,""))</f>
        <v/>
      </c>
      <c r="BJ116" s="33" t="str">
        <f>IF(OR($B116="",$L116="",$AX116=""),"",IFERROR(BH116/BE116,""))</f>
        <v/>
      </c>
      <c r="BK116" s="24" t="str">
        <f>IF(NOT(ISNUMBER(BJ116)),"",IF(BJ116&gt;=1,"Mencukupi / Adequate",IF(BJ116&gt;=0.75,"Hampir mencukupi / Nearly adequate","Tidak mencukupi / Inadequate")))</f>
        <v/>
      </c>
      <c r="BL116" s="31" t="str">
        <f>IF(OR($B116="",$L116="",$AX116=""),"",IFERROR(IF(BI116&gt;=0,0,-BI116/(12*IF($AZ116=0,BC116,((1+$AZ116)^BC116-1)/$AZ116))),""))</f>
        <v/>
      </c>
      <c r="BM116" s="34" t="str">
        <f>IFERROR(AVERAGE(Y116:AB116),"")</f>
        <v/>
      </c>
      <c r="BN116" s="34" t="str">
        <f>IFERROR(AVERAGE(AC116:AE116),"")</f>
        <v/>
      </c>
      <c r="BO116" s="34" t="str">
        <f>IFERROR(AVERAGE(AF116:AH116),"")</f>
        <v/>
      </c>
      <c r="BP116" s="34" t="str">
        <f>IFERROR(AVERAGE(AI116:AK116),"")</f>
        <v/>
      </c>
      <c r="BQ116" s="34" t="str">
        <f>IFERROR(AVERAGE(AL116:AN116),"")</f>
        <v/>
      </c>
      <c r="BR116" s="34" t="str">
        <f>IFERROR(AVERAGE(AO116:AQ116),"")</f>
        <v/>
      </c>
      <c r="BS116" s="34" t="str">
        <f>IFERROR(AVERAGE(AR116:AT116),"")</f>
        <v/>
      </c>
      <c r="BT116" s="34" t="str">
        <f>IFERROR(AVERAGE(AU116:AW116),"")</f>
        <v/>
      </c>
      <c r="BU116" s="34" t="str">
        <f>IFERROR(AVERAGE(Y116:AW116),"")</f>
        <v/>
      </c>
      <c r="BV116" s="24" t="str">
        <f>IF(BU116="","",IF(BU116&gt;=3.67,"Tinggi / High",IF(BU116&gt;=2.34,"Sederhana / Moderate","Rendah / Low")))</f>
        <v/>
      </c>
      <c r="BW116" s="30" t="str">
        <f>IF($B116="","",COUNTIF(Q116:X116,"Ya / Yes"))</f>
        <v/>
      </c>
    </row>
    <row r="117" spans="1:75" ht="15.75" customHeight="1" x14ac:dyDescent="0.2">
      <c r="A117" s="24" t="str">
        <f>IF($B117="","",ROW()-7)</f>
        <v/>
      </c>
      <c r="B117" s="25"/>
      <c r="C117" s="26"/>
      <c r="D117" s="25"/>
      <c r="E117" s="25"/>
      <c r="F117" s="25"/>
      <c r="G117" s="25"/>
      <c r="H117" s="25"/>
      <c r="I117" s="27"/>
      <c r="J117" s="25"/>
      <c r="K117" s="25"/>
      <c r="L117" s="27"/>
      <c r="M117" s="28"/>
      <c r="N117" s="28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8"/>
      <c r="AZ117" s="29"/>
      <c r="BA117" s="29"/>
      <c r="BB117" s="27"/>
      <c r="BC117" s="30" t="str">
        <f>IF(OR($B117="",$L117="",$AX117=""),"",MAX(0,$L117-$AX117))</f>
        <v/>
      </c>
      <c r="BD117" s="31" t="str">
        <f>IF(OR($B117="",$L117="",$AX117=""),"",IFERROR($M117*(1+$BA117)^BC117,""))</f>
        <v/>
      </c>
      <c r="BE117" s="31" t="str">
        <f>IF(OR($B117="",$L117="",$AX117=""),"",IFERROR(BD117*12*$BB117,""))</f>
        <v/>
      </c>
      <c r="BF117" s="31" t="str">
        <f>IF(OR($B117="",$L117="",$AX117=""),"",IFERROR($N117*(1+$AZ117)^BC117,""))</f>
        <v/>
      </c>
      <c r="BG117" s="31" t="str">
        <f>IF(OR($B117="",$L117="",$AX117=""),"",IFERROR($AY117*12*IF($AZ117=0,BC117,((1+$AZ117)^BC117-1)/$AZ117),""))</f>
        <v/>
      </c>
      <c r="BH117" s="31" t="str">
        <f>IF(OR($B117="",$L117="",$AX117=""),"",IFERROR(BF117+BG117,""))</f>
        <v/>
      </c>
      <c r="BI117" s="32" t="str">
        <f>IF(OR($B117="",$L117="",$AX117=""),"",IFERROR(BH117-BE117,""))</f>
        <v/>
      </c>
      <c r="BJ117" s="33" t="str">
        <f>IF(OR($B117="",$L117="",$AX117=""),"",IFERROR(BH117/BE117,""))</f>
        <v/>
      </c>
      <c r="BK117" s="24" t="str">
        <f>IF(NOT(ISNUMBER(BJ117)),"",IF(BJ117&gt;=1,"Mencukupi / Adequate",IF(BJ117&gt;=0.75,"Hampir mencukupi / Nearly adequate","Tidak mencukupi / Inadequate")))</f>
        <v/>
      </c>
      <c r="BL117" s="31" t="str">
        <f>IF(OR($B117="",$L117="",$AX117=""),"",IFERROR(IF(BI117&gt;=0,0,-BI117/(12*IF($AZ117=0,BC117,((1+$AZ117)^BC117-1)/$AZ117))),""))</f>
        <v/>
      </c>
      <c r="BM117" s="34" t="str">
        <f>IFERROR(AVERAGE(Y117:AB117),"")</f>
        <v/>
      </c>
      <c r="BN117" s="34" t="str">
        <f>IFERROR(AVERAGE(AC117:AE117),"")</f>
        <v/>
      </c>
      <c r="BO117" s="34" t="str">
        <f>IFERROR(AVERAGE(AF117:AH117),"")</f>
        <v/>
      </c>
      <c r="BP117" s="34" t="str">
        <f>IFERROR(AVERAGE(AI117:AK117),"")</f>
        <v/>
      </c>
      <c r="BQ117" s="34" t="str">
        <f>IFERROR(AVERAGE(AL117:AN117),"")</f>
        <v/>
      </c>
      <c r="BR117" s="34" t="str">
        <f>IFERROR(AVERAGE(AO117:AQ117),"")</f>
        <v/>
      </c>
      <c r="BS117" s="34" t="str">
        <f>IFERROR(AVERAGE(AR117:AT117),"")</f>
        <v/>
      </c>
      <c r="BT117" s="34" t="str">
        <f>IFERROR(AVERAGE(AU117:AW117),"")</f>
        <v/>
      </c>
      <c r="BU117" s="34" t="str">
        <f>IFERROR(AVERAGE(Y117:AW117),"")</f>
        <v/>
      </c>
      <c r="BV117" s="24" t="str">
        <f>IF(BU117="","",IF(BU117&gt;=3.67,"Tinggi / High",IF(BU117&gt;=2.34,"Sederhana / Moderate","Rendah / Low")))</f>
        <v/>
      </c>
      <c r="BW117" s="30" t="str">
        <f>IF($B117="","",COUNTIF(Q117:X117,"Ya / Yes"))</f>
        <v/>
      </c>
    </row>
    <row r="118" spans="1:75" ht="15.75" customHeight="1" x14ac:dyDescent="0.2">
      <c r="A118" s="24" t="str">
        <f>IF($B118="","",ROW()-7)</f>
        <v/>
      </c>
      <c r="B118" s="25"/>
      <c r="C118" s="26"/>
      <c r="D118" s="25"/>
      <c r="E118" s="25"/>
      <c r="F118" s="25"/>
      <c r="G118" s="25"/>
      <c r="H118" s="25"/>
      <c r="I118" s="27"/>
      <c r="J118" s="25"/>
      <c r="K118" s="25"/>
      <c r="L118" s="27"/>
      <c r="M118" s="28"/>
      <c r="N118" s="28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8"/>
      <c r="AZ118" s="29"/>
      <c r="BA118" s="29"/>
      <c r="BB118" s="27"/>
      <c r="BC118" s="30" t="str">
        <f>IF(OR($B118="",$L118="",$AX118=""),"",MAX(0,$L118-$AX118))</f>
        <v/>
      </c>
      <c r="BD118" s="31" t="str">
        <f>IF(OR($B118="",$L118="",$AX118=""),"",IFERROR($M118*(1+$BA118)^BC118,""))</f>
        <v/>
      </c>
      <c r="BE118" s="31" t="str">
        <f>IF(OR($B118="",$L118="",$AX118=""),"",IFERROR(BD118*12*$BB118,""))</f>
        <v/>
      </c>
      <c r="BF118" s="31" t="str">
        <f>IF(OR($B118="",$L118="",$AX118=""),"",IFERROR($N118*(1+$AZ118)^BC118,""))</f>
        <v/>
      </c>
      <c r="BG118" s="31" t="str">
        <f>IF(OR($B118="",$L118="",$AX118=""),"",IFERROR($AY118*12*IF($AZ118=0,BC118,((1+$AZ118)^BC118-1)/$AZ118),""))</f>
        <v/>
      </c>
      <c r="BH118" s="31" t="str">
        <f>IF(OR($B118="",$L118="",$AX118=""),"",IFERROR(BF118+BG118,""))</f>
        <v/>
      </c>
      <c r="BI118" s="32" t="str">
        <f>IF(OR($B118="",$L118="",$AX118=""),"",IFERROR(BH118-BE118,""))</f>
        <v/>
      </c>
      <c r="BJ118" s="33" t="str">
        <f>IF(OR($B118="",$L118="",$AX118=""),"",IFERROR(BH118/BE118,""))</f>
        <v/>
      </c>
      <c r="BK118" s="24" t="str">
        <f>IF(NOT(ISNUMBER(BJ118)),"",IF(BJ118&gt;=1,"Mencukupi / Adequate",IF(BJ118&gt;=0.75,"Hampir mencukupi / Nearly adequate","Tidak mencukupi / Inadequate")))</f>
        <v/>
      </c>
      <c r="BL118" s="31" t="str">
        <f>IF(OR($B118="",$L118="",$AX118=""),"",IFERROR(IF(BI118&gt;=0,0,-BI118/(12*IF($AZ118=0,BC118,((1+$AZ118)^BC118-1)/$AZ118))),""))</f>
        <v/>
      </c>
      <c r="BM118" s="34" t="str">
        <f>IFERROR(AVERAGE(Y118:AB118),"")</f>
        <v/>
      </c>
      <c r="BN118" s="34" t="str">
        <f>IFERROR(AVERAGE(AC118:AE118),"")</f>
        <v/>
      </c>
      <c r="BO118" s="34" t="str">
        <f>IFERROR(AVERAGE(AF118:AH118),"")</f>
        <v/>
      </c>
      <c r="BP118" s="34" t="str">
        <f>IFERROR(AVERAGE(AI118:AK118),"")</f>
        <v/>
      </c>
      <c r="BQ118" s="34" t="str">
        <f>IFERROR(AVERAGE(AL118:AN118),"")</f>
        <v/>
      </c>
      <c r="BR118" s="34" t="str">
        <f>IFERROR(AVERAGE(AO118:AQ118),"")</f>
        <v/>
      </c>
      <c r="BS118" s="34" t="str">
        <f>IFERROR(AVERAGE(AR118:AT118),"")</f>
        <v/>
      </c>
      <c r="BT118" s="34" t="str">
        <f>IFERROR(AVERAGE(AU118:AW118),"")</f>
        <v/>
      </c>
      <c r="BU118" s="34" t="str">
        <f>IFERROR(AVERAGE(Y118:AW118),"")</f>
        <v/>
      </c>
      <c r="BV118" s="24" t="str">
        <f>IF(BU118="","",IF(BU118&gt;=3.67,"Tinggi / High",IF(BU118&gt;=2.34,"Sederhana / Moderate","Rendah / Low")))</f>
        <v/>
      </c>
      <c r="BW118" s="30" t="str">
        <f>IF($B118="","",COUNTIF(Q118:X118,"Ya / Yes"))</f>
        <v/>
      </c>
    </row>
    <row r="119" spans="1:75" ht="15.75" customHeight="1" x14ac:dyDescent="0.2">
      <c r="A119" s="24" t="str">
        <f>IF($B119="","",ROW()-7)</f>
        <v/>
      </c>
      <c r="B119" s="25"/>
      <c r="C119" s="26"/>
      <c r="D119" s="25"/>
      <c r="E119" s="25"/>
      <c r="F119" s="25"/>
      <c r="G119" s="25"/>
      <c r="H119" s="25"/>
      <c r="I119" s="27"/>
      <c r="J119" s="25"/>
      <c r="K119" s="25"/>
      <c r="L119" s="27"/>
      <c r="M119" s="28"/>
      <c r="N119" s="28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8"/>
      <c r="AZ119" s="29"/>
      <c r="BA119" s="29"/>
      <c r="BB119" s="27"/>
      <c r="BC119" s="30" t="str">
        <f>IF(OR($B119="",$L119="",$AX119=""),"",MAX(0,$L119-$AX119))</f>
        <v/>
      </c>
      <c r="BD119" s="31" t="str">
        <f>IF(OR($B119="",$L119="",$AX119=""),"",IFERROR($M119*(1+$BA119)^BC119,""))</f>
        <v/>
      </c>
      <c r="BE119" s="31" t="str">
        <f>IF(OR($B119="",$L119="",$AX119=""),"",IFERROR(BD119*12*$BB119,""))</f>
        <v/>
      </c>
      <c r="BF119" s="31" t="str">
        <f>IF(OR($B119="",$L119="",$AX119=""),"",IFERROR($N119*(1+$AZ119)^BC119,""))</f>
        <v/>
      </c>
      <c r="BG119" s="31" t="str">
        <f>IF(OR($B119="",$L119="",$AX119=""),"",IFERROR($AY119*12*IF($AZ119=0,BC119,((1+$AZ119)^BC119-1)/$AZ119),""))</f>
        <v/>
      </c>
      <c r="BH119" s="31" t="str">
        <f>IF(OR($B119="",$L119="",$AX119=""),"",IFERROR(BF119+BG119,""))</f>
        <v/>
      </c>
      <c r="BI119" s="32" t="str">
        <f>IF(OR($B119="",$L119="",$AX119=""),"",IFERROR(BH119-BE119,""))</f>
        <v/>
      </c>
      <c r="BJ119" s="33" t="str">
        <f>IF(OR($B119="",$L119="",$AX119=""),"",IFERROR(BH119/BE119,""))</f>
        <v/>
      </c>
      <c r="BK119" s="24" t="str">
        <f>IF(NOT(ISNUMBER(BJ119)),"",IF(BJ119&gt;=1,"Mencukupi / Adequate",IF(BJ119&gt;=0.75,"Hampir mencukupi / Nearly adequate","Tidak mencukupi / Inadequate")))</f>
        <v/>
      </c>
      <c r="BL119" s="31" t="str">
        <f>IF(OR($B119="",$L119="",$AX119=""),"",IFERROR(IF(BI119&gt;=0,0,-BI119/(12*IF($AZ119=0,BC119,((1+$AZ119)^BC119-1)/$AZ119))),""))</f>
        <v/>
      </c>
      <c r="BM119" s="34" t="str">
        <f>IFERROR(AVERAGE(Y119:AB119),"")</f>
        <v/>
      </c>
      <c r="BN119" s="34" t="str">
        <f>IFERROR(AVERAGE(AC119:AE119),"")</f>
        <v/>
      </c>
      <c r="BO119" s="34" t="str">
        <f>IFERROR(AVERAGE(AF119:AH119),"")</f>
        <v/>
      </c>
      <c r="BP119" s="34" t="str">
        <f>IFERROR(AVERAGE(AI119:AK119),"")</f>
        <v/>
      </c>
      <c r="BQ119" s="34" t="str">
        <f>IFERROR(AVERAGE(AL119:AN119),"")</f>
        <v/>
      </c>
      <c r="BR119" s="34" t="str">
        <f>IFERROR(AVERAGE(AO119:AQ119),"")</f>
        <v/>
      </c>
      <c r="BS119" s="34" t="str">
        <f>IFERROR(AVERAGE(AR119:AT119),"")</f>
        <v/>
      </c>
      <c r="BT119" s="34" t="str">
        <f>IFERROR(AVERAGE(AU119:AW119),"")</f>
        <v/>
      </c>
      <c r="BU119" s="34" t="str">
        <f>IFERROR(AVERAGE(Y119:AW119),"")</f>
        <v/>
      </c>
      <c r="BV119" s="24" t="str">
        <f>IF(BU119="","",IF(BU119&gt;=3.67,"Tinggi / High",IF(BU119&gt;=2.34,"Sederhana / Moderate","Rendah / Low")))</f>
        <v/>
      </c>
      <c r="BW119" s="30" t="str">
        <f>IF($B119="","",COUNTIF(Q119:X119,"Ya / Yes"))</f>
        <v/>
      </c>
    </row>
    <row r="120" spans="1:75" ht="15.75" customHeight="1" x14ac:dyDescent="0.2">
      <c r="A120" s="24" t="str">
        <f>IF($B120="","",ROW()-7)</f>
        <v/>
      </c>
      <c r="B120" s="25"/>
      <c r="C120" s="26"/>
      <c r="D120" s="25"/>
      <c r="E120" s="25"/>
      <c r="F120" s="25"/>
      <c r="G120" s="25"/>
      <c r="H120" s="25"/>
      <c r="I120" s="27"/>
      <c r="J120" s="25"/>
      <c r="K120" s="25"/>
      <c r="L120" s="27"/>
      <c r="M120" s="28"/>
      <c r="N120" s="28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8"/>
      <c r="AZ120" s="29"/>
      <c r="BA120" s="29"/>
      <c r="BB120" s="27"/>
      <c r="BC120" s="30" t="str">
        <f>IF(OR($B120="",$L120="",$AX120=""),"",MAX(0,$L120-$AX120))</f>
        <v/>
      </c>
      <c r="BD120" s="31" t="str">
        <f>IF(OR($B120="",$L120="",$AX120=""),"",IFERROR($M120*(1+$BA120)^BC120,""))</f>
        <v/>
      </c>
      <c r="BE120" s="31" t="str">
        <f>IF(OR($B120="",$L120="",$AX120=""),"",IFERROR(BD120*12*$BB120,""))</f>
        <v/>
      </c>
      <c r="BF120" s="31" t="str">
        <f>IF(OR($B120="",$L120="",$AX120=""),"",IFERROR($N120*(1+$AZ120)^BC120,""))</f>
        <v/>
      </c>
      <c r="BG120" s="31" t="str">
        <f>IF(OR($B120="",$L120="",$AX120=""),"",IFERROR($AY120*12*IF($AZ120=0,BC120,((1+$AZ120)^BC120-1)/$AZ120),""))</f>
        <v/>
      </c>
      <c r="BH120" s="31" t="str">
        <f>IF(OR($B120="",$L120="",$AX120=""),"",IFERROR(BF120+BG120,""))</f>
        <v/>
      </c>
      <c r="BI120" s="32" t="str">
        <f>IF(OR($B120="",$L120="",$AX120=""),"",IFERROR(BH120-BE120,""))</f>
        <v/>
      </c>
      <c r="BJ120" s="33" t="str">
        <f>IF(OR($B120="",$L120="",$AX120=""),"",IFERROR(BH120/BE120,""))</f>
        <v/>
      </c>
      <c r="BK120" s="24" t="str">
        <f>IF(NOT(ISNUMBER(BJ120)),"",IF(BJ120&gt;=1,"Mencukupi / Adequate",IF(BJ120&gt;=0.75,"Hampir mencukupi / Nearly adequate","Tidak mencukupi / Inadequate")))</f>
        <v/>
      </c>
      <c r="BL120" s="31" t="str">
        <f>IF(OR($B120="",$L120="",$AX120=""),"",IFERROR(IF(BI120&gt;=0,0,-BI120/(12*IF($AZ120=0,BC120,((1+$AZ120)^BC120-1)/$AZ120))),""))</f>
        <v/>
      </c>
      <c r="BM120" s="34" t="str">
        <f>IFERROR(AVERAGE(Y120:AB120),"")</f>
        <v/>
      </c>
      <c r="BN120" s="34" t="str">
        <f>IFERROR(AVERAGE(AC120:AE120),"")</f>
        <v/>
      </c>
      <c r="BO120" s="34" t="str">
        <f>IFERROR(AVERAGE(AF120:AH120),"")</f>
        <v/>
      </c>
      <c r="BP120" s="34" t="str">
        <f>IFERROR(AVERAGE(AI120:AK120),"")</f>
        <v/>
      </c>
      <c r="BQ120" s="34" t="str">
        <f>IFERROR(AVERAGE(AL120:AN120),"")</f>
        <v/>
      </c>
      <c r="BR120" s="34" t="str">
        <f>IFERROR(AVERAGE(AO120:AQ120),"")</f>
        <v/>
      </c>
      <c r="BS120" s="34" t="str">
        <f>IFERROR(AVERAGE(AR120:AT120),"")</f>
        <v/>
      </c>
      <c r="BT120" s="34" t="str">
        <f>IFERROR(AVERAGE(AU120:AW120),"")</f>
        <v/>
      </c>
      <c r="BU120" s="34" t="str">
        <f>IFERROR(AVERAGE(Y120:AW120),"")</f>
        <v/>
      </c>
      <c r="BV120" s="24" t="str">
        <f>IF(BU120="","",IF(BU120&gt;=3.67,"Tinggi / High",IF(BU120&gt;=2.34,"Sederhana / Moderate","Rendah / Low")))</f>
        <v/>
      </c>
      <c r="BW120" s="30" t="str">
        <f>IF($B120="","",COUNTIF(Q120:X120,"Ya / Yes"))</f>
        <v/>
      </c>
    </row>
    <row r="121" spans="1:75" ht="15.75" customHeight="1" x14ac:dyDescent="0.2">
      <c r="A121" s="24" t="str">
        <f>IF($B121="","",ROW()-7)</f>
        <v/>
      </c>
      <c r="B121" s="25"/>
      <c r="C121" s="26"/>
      <c r="D121" s="25"/>
      <c r="E121" s="25"/>
      <c r="F121" s="25"/>
      <c r="G121" s="25"/>
      <c r="H121" s="25"/>
      <c r="I121" s="27"/>
      <c r="J121" s="25"/>
      <c r="K121" s="25"/>
      <c r="L121" s="27"/>
      <c r="M121" s="28"/>
      <c r="N121" s="28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8"/>
      <c r="AZ121" s="29"/>
      <c r="BA121" s="29"/>
      <c r="BB121" s="27"/>
      <c r="BC121" s="30" t="str">
        <f>IF(OR($B121="",$L121="",$AX121=""),"",MAX(0,$L121-$AX121))</f>
        <v/>
      </c>
      <c r="BD121" s="31" t="str">
        <f>IF(OR($B121="",$L121="",$AX121=""),"",IFERROR($M121*(1+$BA121)^BC121,""))</f>
        <v/>
      </c>
      <c r="BE121" s="31" t="str">
        <f>IF(OR($B121="",$L121="",$AX121=""),"",IFERROR(BD121*12*$BB121,""))</f>
        <v/>
      </c>
      <c r="BF121" s="31" t="str">
        <f>IF(OR($B121="",$L121="",$AX121=""),"",IFERROR($N121*(1+$AZ121)^BC121,""))</f>
        <v/>
      </c>
      <c r="BG121" s="31" t="str">
        <f>IF(OR($B121="",$L121="",$AX121=""),"",IFERROR($AY121*12*IF($AZ121=0,BC121,((1+$AZ121)^BC121-1)/$AZ121),""))</f>
        <v/>
      </c>
      <c r="BH121" s="31" t="str">
        <f>IF(OR($B121="",$L121="",$AX121=""),"",IFERROR(BF121+BG121,""))</f>
        <v/>
      </c>
      <c r="BI121" s="32" t="str">
        <f>IF(OR($B121="",$L121="",$AX121=""),"",IFERROR(BH121-BE121,""))</f>
        <v/>
      </c>
      <c r="BJ121" s="33" t="str">
        <f>IF(OR($B121="",$L121="",$AX121=""),"",IFERROR(BH121/BE121,""))</f>
        <v/>
      </c>
      <c r="BK121" s="24" t="str">
        <f>IF(NOT(ISNUMBER(BJ121)),"",IF(BJ121&gt;=1,"Mencukupi / Adequate",IF(BJ121&gt;=0.75,"Hampir mencukupi / Nearly adequate","Tidak mencukupi / Inadequate")))</f>
        <v/>
      </c>
      <c r="BL121" s="31" t="str">
        <f>IF(OR($B121="",$L121="",$AX121=""),"",IFERROR(IF(BI121&gt;=0,0,-BI121/(12*IF($AZ121=0,BC121,((1+$AZ121)^BC121-1)/$AZ121))),""))</f>
        <v/>
      </c>
      <c r="BM121" s="34" t="str">
        <f>IFERROR(AVERAGE(Y121:AB121),"")</f>
        <v/>
      </c>
      <c r="BN121" s="34" t="str">
        <f>IFERROR(AVERAGE(AC121:AE121),"")</f>
        <v/>
      </c>
      <c r="BO121" s="34" t="str">
        <f>IFERROR(AVERAGE(AF121:AH121),"")</f>
        <v/>
      </c>
      <c r="BP121" s="34" t="str">
        <f>IFERROR(AVERAGE(AI121:AK121),"")</f>
        <v/>
      </c>
      <c r="BQ121" s="34" t="str">
        <f>IFERROR(AVERAGE(AL121:AN121),"")</f>
        <v/>
      </c>
      <c r="BR121" s="34" t="str">
        <f>IFERROR(AVERAGE(AO121:AQ121),"")</f>
        <v/>
      </c>
      <c r="BS121" s="34" t="str">
        <f>IFERROR(AVERAGE(AR121:AT121),"")</f>
        <v/>
      </c>
      <c r="BT121" s="34" t="str">
        <f>IFERROR(AVERAGE(AU121:AW121),"")</f>
        <v/>
      </c>
      <c r="BU121" s="34" t="str">
        <f>IFERROR(AVERAGE(Y121:AW121),"")</f>
        <v/>
      </c>
      <c r="BV121" s="24" t="str">
        <f>IF(BU121="","",IF(BU121&gt;=3.67,"Tinggi / High",IF(BU121&gt;=2.34,"Sederhana / Moderate","Rendah / Low")))</f>
        <v/>
      </c>
      <c r="BW121" s="30" t="str">
        <f>IF($B121="","",COUNTIF(Q121:X121,"Ya / Yes"))</f>
        <v/>
      </c>
    </row>
    <row r="122" spans="1:75" ht="15.75" customHeight="1" x14ac:dyDescent="0.2">
      <c r="A122" s="24" t="str">
        <f>IF($B122="","",ROW()-7)</f>
        <v/>
      </c>
      <c r="B122" s="25"/>
      <c r="C122" s="26"/>
      <c r="D122" s="25"/>
      <c r="E122" s="25"/>
      <c r="F122" s="25"/>
      <c r="G122" s="25"/>
      <c r="H122" s="25"/>
      <c r="I122" s="27"/>
      <c r="J122" s="25"/>
      <c r="K122" s="25"/>
      <c r="L122" s="27"/>
      <c r="M122" s="28"/>
      <c r="N122" s="28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8"/>
      <c r="AZ122" s="29"/>
      <c r="BA122" s="29"/>
      <c r="BB122" s="27"/>
      <c r="BC122" s="30" t="str">
        <f>IF(OR($B122="",$L122="",$AX122=""),"",MAX(0,$L122-$AX122))</f>
        <v/>
      </c>
      <c r="BD122" s="31" t="str">
        <f>IF(OR($B122="",$L122="",$AX122=""),"",IFERROR($M122*(1+$BA122)^BC122,""))</f>
        <v/>
      </c>
      <c r="BE122" s="31" t="str">
        <f>IF(OR($B122="",$L122="",$AX122=""),"",IFERROR(BD122*12*$BB122,""))</f>
        <v/>
      </c>
      <c r="BF122" s="31" t="str">
        <f>IF(OR($B122="",$L122="",$AX122=""),"",IFERROR($N122*(1+$AZ122)^BC122,""))</f>
        <v/>
      </c>
      <c r="BG122" s="31" t="str">
        <f>IF(OR($B122="",$L122="",$AX122=""),"",IFERROR($AY122*12*IF($AZ122=0,BC122,((1+$AZ122)^BC122-1)/$AZ122),""))</f>
        <v/>
      </c>
      <c r="BH122" s="31" t="str">
        <f>IF(OR($B122="",$L122="",$AX122=""),"",IFERROR(BF122+BG122,""))</f>
        <v/>
      </c>
      <c r="BI122" s="32" t="str">
        <f>IF(OR($B122="",$L122="",$AX122=""),"",IFERROR(BH122-BE122,""))</f>
        <v/>
      </c>
      <c r="BJ122" s="33" t="str">
        <f>IF(OR($B122="",$L122="",$AX122=""),"",IFERROR(BH122/BE122,""))</f>
        <v/>
      </c>
      <c r="BK122" s="24" t="str">
        <f>IF(NOT(ISNUMBER(BJ122)),"",IF(BJ122&gt;=1,"Mencukupi / Adequate",IF(BJ122&gt;=0.75,"Hampir mencukupi / Nearly adequate","Tidak mencukupi / Inadequate")))</f>
        <v/>
      </c>
      <c r="BL122" s="31" t="str">
        <f>IF(OR($B122="",$L122="",$AX122=""),"",IFERROR(IF(BI122&gt;=0,0,-BI122/(12*IF($AZ122=0,BC122,((1+$AZ122)^BC122-1)/$AZ122))),""))</f>
        <v/>
      </c>
      <c r="BM122" s="34" t="str">
        <f>IFERROR(AVERAGE(Y122:AB122),"")</f>
        <v/>
      </c>
      <c r="BN122" s="34" t="str">
        <f>IFERROR(AVERAGE(AC122:AE122),"")</f>
        <v/>
      </c>
      <c r="BO122" s="34" t="str">
        <f>IFERROR(AVERAGE(AF122:AH122),"")</f>
        <v/>
      </c>
      <c r="BP122" s="34" t="str">
        <f>IFERROR(AVERAGE(AI122:AK122),"")</f>
        <v/>
      </c>
      <c r="BQ122" s="34" t="str">
        <f>IFERROR(AVERAGE(AL122:AN122),"")</f>
        <v/>
      </c>
      <c r="BR122" s="34" t="str">
        <f>IFERROR(AVERAGE(AO122:AQ122),"")</f>
        <v/>
      </c>
      <c r="BS122" s="34" t="str">
        <f>IFERROR(AVERAGE(AR122:AT122),"")</f>
        <v/>
      </c>
      <c r="BT122" s="34" t="str">
        <f>IFERROR(AVERAGE(AU122:AW122),"")</f>
        <v/>
      </c>
      <c r="BU122" s="34" t="str">
        <f>IFERROR(AVERAGE(Y122:AW122),"")</f>
        <v/>
      </c>
      <c r="BV122" s="24" t="str">
        <f>IF(BU122="","",IF(BU122&gt;=3.67,"Tinggi / High",IF(BU122&gt;=2.34,"Sederhana / Moderate","Rendah / Low")))</f>
        <v/>
      </c>
      <c r="BW122" s="30" t="str">
        <f>IF($B122="","",COUNTIF(Q122:X122,"Ya / Yes"))</f>
        <v/>
      </c>
    </row>
    <row r="123" spans="1:75" ht="15.75" customHeight="1" x14ac:dyDescent="0.2">
      <c r="A123" s="24" t="str">
        <f>IF($B123="","",ROW()-7)</f>
        <v/>
      </c>
      <c r="B123" s="25"/>
      <c r="C123" s="26"/>
      <c r="D123" s="25"/>
      <c r="E123" s="25"/>
      <c r="F123" s="25"/>
      <c r="G123" s="25"/>
      <c r="H123" s="25"/>
      <c r="I123" s="27"/>
      <c r="J123" s="25"/>
      <c r="K123" s="25"/>
      <c r="L123" s="27"/>
      <c r="M123" s="28"/>
      <c r="N123" s="28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8"/>
      <c r="AZ123" s="29"/>
      <c r="BA123" s="29"/>
      <c r="BB123" s="27"/>
      <c r="BC123" s="30" t="str">
        <f>IF(OR($B123="",$L123="",$AX123=""),"",MAX(0,$L123-$AX123))</f>
        <v/>
      </c>
      <c r="BD123" s="31" t="str">
        <f>IF(OR($B123="",$L123="",$AX123=""),"",IFERROR($M123*(1+$BA123)^BC123,""))</f>
        <v/>
      </c>
      <c r="BE123" s="31" t="str">
        <f>IF(OR($B123="",$L123="",$AX123=""),"",IFERROR(BD123*12*$BB123,""))</f>
        <v/>
      </c>
      <c r="BF123" s="31" t="str">
        <f>IF(OR($B123="",$L123="",$AX123=""),"",IFERROR($N123*(1+$AZ123)^BC123,""))</f>
        <v/>
      </c>
      <c r="BG123" s="31" t="str">
        <f>IF(OR($B123="",$L123="",$AX123=""),"",IFERROR($AY123*12*IF($AZ123=0,BC123,((1+$AZ123)^BC123-1)/$AZ123),""))</f>
        <v/>
      </c>
      <c r="BH123" s="31" t="str">
        <f>IF(OR($B123="",$L123="",$AX123=""),"",IFERROR(BF123+BG123,""))</f>
        <v/>
      </c>
      <c r="BI123" s="32" t="str">
        <f>IF(OR($B123="",$L123="",$AX123=""),"",IFERROR(BH123-BE123,""))</f>
        <v/>
      </c>
      <c r="BJ123" s="33" t="str">
        <f>IF(OR($B123="",$L123="",$AX123=""),"",IFERROR(BH123/BE123,""))</f>
        <v/>
      </c>
      <c r="BK123" s="24" t="str">
        <f>IF(NOT(ISNUMBER(BJ123)),"",IF(BJ123&gt;=1,"Mencukupi / Adequate",IF(BJ123&gt;=0.75,"Hampir mencukupi / Nearly adequate","Tidak mencukupi / Inadequate")))</f>
        <v/>
      </c>
      <c r="BL123" s="31" t="str">
        <f>IF(OR($B123="",$L123="",$AX123=""),"",IFERROR(IF(BI123&gt;=0,0,-BI123/(12*IF($AZ123=0,BC123,((1+$AZ123)^BC123-1)/$AZ123))),""))</f>
        <v/>
      </c>
      <c r="BM123" s="34" t="str">
        <f>IFERROR(AVERAGE(Y123:AB123),"")</f>
        <v/>
      </c>
      <c r="BN123" s="34" t="str">
        <f>IFERROR(AVERAGE(AC123:AE123),"")</f>
        <v/>
      </c>
      <c r="BO123" s="34" t="str">
        <f>IFERROR(AVERAGE(AF123:AH123),"")</f>
        <v/>
      </c>
      <c r="BP123" s="34" t="str">
        <f>IFERROR(AVERAGE(AI123:AK123),"")</f>
        <v/>
      </c>
      <c r="BQ123" s="34" t="str">
        <f>IFERROR(AVERAGE(AL123:AN123),"")</f>
        <v/>
      </c>
      <c r="BR123" s="34" t="str">
        <f>IFERROR(AVERAGE(AO123:AQ123),"")</f>
        <v/>
      </c>
      <c r="BS123" s="34" t="str">
        <f>IFERROR(AVERAGE(AR123:AT123),"")</f>
        <v/>
      </c>
      <c r="BT123" s="34" t="str">
        <f>IFERROR(AVERAGE(AU123:AW123),"")</f>
        <v/>
      </c>
      <c r="BU123" s="34" t="str">
        <f>IFERROR(AVERAGE(Y123:AW123),"")</f>
        <v/>
      </c>
      <c r="BV123" s="24" t="str">
        <f>IF(BU123="","",IF(BU123&gt;=3.67,"Tinggi / High",IF(BU123&gt;=2.34,"Sederhana / Moderate","Rendah / Low")))</f>
        <v/>
      </c>
      <c r="BW123" s="30" t="str">
        <f>IF($B123="","",COUNTIF(Q123:X123,"Ya / Yes"))</f>
        <v/>
      </c>
    </row>
    <row r="124" spans="1:75" ht="15.75" customHeight="1" x14ac:dyDescent="0.2">
      <c r="A124" s="24" t="str">
        <f>IF($B124="","",ROW()-7)</f>
        <v/>
      </c>
      <c r="B124" s="25"/>
      <c r="C124" s="26"/>
      <c r="D124" s="25"/>
      <c r="E124" s="25"/>
      <c r="F124" s="25"/>
      <c r="G124" s="25"/>
      <c r="H124" s="25"/>
      <c r="I124" s="27"/>
      <c r="J124" s="25"/>
      <c r="K124" s="25"/>
      <c r="L124" s="27"/>
      <c r="M124" s="28"/>
      <c r="N124" s="28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8"/>
      <c r="AZ124" s="29"/>
      <c r="BA124" s="29"/>
      <c r="BB124" s="27"/>
      <c r="BC124" s="30" t="str">
        <f>IF(OR($B124="",$L124="",$AX124=""),"",MAX(0,$L124-$AX124))</f>
        <v/>
      </c>
      <c r="BD124" s="31" t="str">
        <f>IF(OR($B124="",$L124="",$AX124=""),"",IFERROR($M124*(1+$BA124)^BC124,""))</f>
        <v/>
      </c>
      <c r="BE124" s="31" t="str">
        <f>IF(OR($B124="",$L124="",$AX124=""),"",IFERROR(BD124*12*$BB124,""))</f>
        <v/>
      </c>
      <c r="BF124" s="31" t="str">
        <f>IF(OR($B124="",$L124="",$AX124=""),"",IFERROR($N124*(1+$AZ124)^BC124,""))</f>
        <v/>
      </c>
      <c r="BG124" s="31" t="str">
        <f>IF(OR($B124="",$L124="",$AX124=""),"",IFERROR($AY124*12*IF($AZ124=0,BC124,((1+$AZ124)^BC124-1)/$AZ124),""))</f>
        <v/>
      </c>
      <c r="BH124" s="31" t="str">
        <f>IF(OR($B124="",$L124="",$AX124=""),"",IFERROR(BF124+BG124,""))</f>
        <v/>
      </c>
      <c r="BI124" s="32" t="str">
        <f>IF(OR($B124="",$L124="",$AX124=""),"",IFERROR(BH124-BE124,""))</f>
        <v/>
      </c>
      <c r="BJ124" s="33" t="str">
        <f>IF(OR($B124="",$L124="",$AX124=""),"",IFERROR(BH124/BE124,""))</f>
        <v/>
      </c>
      <c r="BK124" s="24" t="str">
        <f>IF(NOT(ISNUMBER(BJ124)),"",IF(BJ124&gt;=1,"Mencukupi / Adequate",IF(BJ124&gt;=0.75,"Hampir mencukupi / Nearly adequate","Tidak mencukupi / Inadequate")))</f>
        <v/>
      </c>
      <c r="BL124" s="31" t="str">
        <f>IF(OR($B124="",$L124="",$AX124=""),"",IFERROR(IF(BI124&gt;=0,0,-BI124/(12*IF($AZ124=0,BC124,((1+$AZ124)^BC124-1)/$AZ124))),""))</f>
        <v/>
      </c>
      <c r="BM124" s="34" t="str">
        <f>IFERROR(AVERAGE(Y124:AB124),"")</f>
        <v/>
      </c>
      <c r="BN124" s="34" t="str">
        <f>IFERROR(AVERAGE(AC124:AE124),"")</f>
        <v/>
      </c>
      <c r="BO124" s="34" t="str">
        <f>IFERROR(AVERAGE(AF124:AH124),"")</f>
        <v/>
      </c>
      <c r="BP124" s="34" t="str">
        <f>IFERROR(AVERAGE(AI124:AK124),"")</f>
        <v/>
      </c>
      <c r="BQ124" s="34" t="str">
        <f>IFERROR(AVERAGE(AL124:AN124),"")</f>
        <v/>
      </c>
      <c r="BR124" s="34" t="str">
        <f>IFERROR(AVERAGE(AO124:AQ124),"")</f>
        <v/>
      </c>
      <c r="BS124" s="34" t="str">
        <f>IFERROR(AVERAGE(AR124:AT124),"")</f>
        <v/>
      </c>
      <c r="BT124" s="34" t="str">
        <f>IFERROR(AVERAGE(AU124:AW124),"")</f>
        <v/>
      </c>
      <c r="BU124" s="34" t="str">
        <f>IFERROR(AVERAGE(Y124:AW124),"")</f>
        <v/>
      </c>
      <c r="BV124" s="24" t="str">
        <f>IF(BU124="","",IF(BU124&gt;=3.67,"Tinggi / High",IF(BU124&gt;=2.34,"Sederhana / Moderate","Rendah / Low")))</f>
        <v/>
      </c>
      <c r="BW124" s="30" t="str">
        <f>IF($B124="","",COUNTIF(Q124:X124,"Ya / Yes"))</f>
        <v/>
      </c>
    </row>
    <row r="125" spans="1:75" ht="15.75" customHeight="1" x14ac:dyDescent="0.2">
      <c r="A125" s="24" t="str">
        <f>IF($B125="","",ROW()-7)</f>
        <v/>
      </c>
      <c r="B125" s="25"/>
      <c r="C125" s="26"/>
      <c r="D125" s="25"/>
      <c r="E125" s="25"/>
      <c r="F125" s="25"/>
      <c r="G125" s="25"/>
      <c r="H125" s="25"/>
      <c r="I125" s="27"/>
      <c r="J125" s="25"/>
      <c r="K125" s="25"/>
      <c r="L125" s="27"/>
      <c r="M125" s="28"/>
      <c r="N125" s="28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8"/>
      <c r="AZ125" s="29"/>
      <c r="BA125" s="29"/>
      <c r="BB125" s="27"/>
      <c r="BC125" s="30" t="str">
        <f>IF(OR($B125="",$L125="",$AX125=""),"",MAX(0,$L125-$AX125))</f>
        <v/>
      </c>
      <c r="BD125" s="31" t="str">
        <f>IF(OR($B125="",$L125="",$AX125=""),"",IFERROR($M125*(1+$BA125)^BC125,""))</f>
        <v/>
      </c>
      <c r="BE125" s="31" t="str">
        <f>IF(OR($B125="",$L125="",$AX125=""),"",IFERROR(BD125*12*$BB125,""))</f>
        <v/>
      </c>
      <c r="BF125" s="31" t="str">
        <f>IF(OR($B125="",$L125="",$AX125=""),"",IFERROR($N125*(1+$AZ125)^BC125,""))</f>
        <v/>
      </c>
      <c r="BG125" s="31" t="str">
        <f>IF(OR($B125="",$L125="",$AX125=""),"",IFERROR($AY125*12*IF($AZ125=0,BC125,((1+$AZ125)^BC125-1)/$AZ125),""))</f>
        <v/>
      </c>
      <c r="BH125" s="31" t="str">
        <f>IF(OR($B125="",$L125="",$AX125=""),"",IFERROR(BF125+BG125,""))</f>
        <v/>
      </c>
      <c r="BI125" s="32" t="str">
        <f>IF(OR($B125="",$L125="",$AX125=""),"",IFERROR(BH125-BE125,""))</f>
        <v/>
      </c>
      <c r="BJ125" s="33" t="str">
        <f>IF(OR($B125="",$L125="",$AX125=""),"",IFERROR(BH125/BE125,""))</f>
        <v/>
      </c>
      <c r="BK125" s="24" t="str">
        <f>IF(NOT(ISNUMBER(BJ125)),"",IF(BJ125&gt;=1,"Mencukupi / Adequate",IF(BJ125&gt;=0.75,"Hampir mencukupi / Nearly adequate","Tidak mencukupi / Inadequate")))</f>
        <v/>
      </c>
      <c r="BL125" s="31" t="str">
        <f>IF(OR($B125="",$L125="",$AX125=""),"",IFERROR(IF(BI125&gt;=0,0,-BI125/(12*IF($AZ125=0,BC125,((1+$AZ125)^BC125-1)/$AZ125))),""))</f>
        <v/>
      </c>
      <c r="BM125" s="34" t="str">
        <f>IFERROR(AVERAGE(Y125:AB125),"")</f>
        <v/>
      </c>
      <c r="BN125" s="34" t="str">
        <f>IFERROR(AVERAGE(AC125:AE125),"")</f>
        <v/>
      </c>
      <c r="BO125" s="34" t="str">
        <f>IFERROR(AVERAGE(AF125:AH125),"")</f>
        <v/>
      </c>
      <c r="BP125" s="34" t="str">
        <f>IFERROR(AVERAGE(AI125:AK125),"")</f>
        <v/>
      </c>
      <c r="BQ125" s="34" t="str">
        <f>IFERROR(AVERAGE(AL125:AN125),"")</f>
        <v/>
      </c>
      <c r="BR125" s="34" t="str">
        <f>IFERROR(AVERAGE(AO125:AQ125),"")</f>
        <v/>
      </c>
      <c r="BS125" s="34" t="str">
        <f>IFERROR(AVERAGE(AR125:AT125),"")</f>
        <v/>
      </c>
      <c r="BT125" s="34" t="str">
        <f>IFERROR(AVERAGE(AU125:AW125),"")</f>
        <v/>
      </c>
      <c r="BU125" s="34" t="str">
        <f>IFERROR(AVERAGE(Y125:AW125),"")</f>
        <v/>
      </c>
      <c r="BV125" s="24" t="str">
        <f>IF(BU125="","",IF(BU125&gt;=3.67,"Tinggi / High",IF(BU125&gt;=2.34,"Sederhana / Moderate","Rendah / Low")))</f>
        <v/>
      </c>
      <c r="BW125" s="30" t="str">
        <f>IF($B125="","",COUNTIF(Q125:X125,"Ya / Yes"))</f>
        <v/>
      </c>
    </row>
    <row r="126" spans="1:75" ht="15.75" customHeight="1" x14ac:dyDescent="0.2">
      <c r="A126" s="24" t="str">
        <f>IF($B126="","",ROW()-7)</f>
        <v/>
      </c>
      <c r="B126" s="25"/>
      <c r="C126" s="26"/>
      <c r="D126" s="25"/>
      <c r="E126" s="25"/>
      <c r="F126" s="25"/>
      <c r="G126" s="25"/>
      <c r="H126" s="25"/>
      <c r="I126" s="27"/>
      <c r="J126" s="25"/>
      <c r="K126" s="25"/>
      <c r="L126" s="27"/>
      <c r="M126" s="28"/>
      <c r="N126" s="28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8"/>
      <c r="AZ126" s="29"/>
      <c r="BA126" s="29"/>
      <c r="BB126" s="27"/>
      <c r="BC126" s="30" t="str">
        <f>IF(OR($B126="",$L126="",$AX126=""),"",MAX(0,$L126-$AX126))</f>
        <v/>
      </c>
      <c r="BD126" s="31" t="str">
        <f>IF(OR($B126="",$L126="",$AX126=""),"",IFERROR($M126*(1+$BA126)^BC126,""))</f>
        <v/>
      </c>
      <c r="BE126" s="31" t="str">
        <f>IF(OR($B126="",$L126="",$AX126=""),"",IFERROR(BD126*12*$BB126,""))</f>
        <v/>
      </c>
      <c r="BF126" s="31" t="str">
        <f>IF(OR($B126="",$L126="",$AX126=""),"",IFERROR($N126*(1+$AZ126)^BC126,""))</f>
        <v/>
      </c>
      <c r="BG126" s="31" t="str">
        <f>IF(OR($B126="",$L126="",$AX126=""),"",IFERROR($AY126*12*IF($AZ126=0,BC126,((1+$AZ126)^BC126-1)/$AZ126),""))</f>
        <v/>
      </c>
      <c r="BH126" s="31" t="str">
        <f>IF(OR($B126="",$L126="",$AX126=""),"",IFERROR(BF126+BG126,""))</f>
        <v/>
      </c>
      <c r="BI126" s="32" t="str">
        <f>IF(OR($B126="",$L126="",$AX126=""),"",IFERROR(BH126-BE126,""))</f>
        <v/>
      </c>
      <c r="BJ126" s="33" t="str">
        <f>IF(OR($B126="",$L126="",$AX126=""),"",IFERROR(BH126/BE126,""))</f>
        <v/>
      </c>
      <c r="BK126" s="24" t="str">
        <f>IF(NOT(ISNUMBER(BJ126)),"",IF(BJ126&gt;=1,"Mencukupi / Adequate",IF(BJ126&gt;=0.75,"Hampir mencukupi / Nearly adequate","Tidak mencukupi / Inadequate")))</f>
        <v/>
      </c>
      <c r="BL126" s="31" t="str">
        <f>IF(OR($B126="",$L126="",$AX126=""),"",IFERROR(IF(BI126&gt;=0,0,-BI126/(12*IF($AZ126=0,BC126,((1+$AZ126)^BC126-1)/$AZ126))),""))</f>
        <v/>
      </c>
      <c r="BM126" s="34" t="str">
        <f>IFERROR(AVERAGE(Y126:AB126),"")</f>
        <v/>
      </c>
      <c r="BN126" s="34" t="str">
        <f>IFERROR(AVERAGE(AC126:AE126),"")</f>
        <v/>
      </c>
      <c r="BO126" s="34" t="str">
        <f>IFERROR(AVERAGE(AF126:AH126),"")</f>
        <v/>
      </c>
      <c r="BP126" s="34" t="str">
        <f>IFERROR(AVERAGE(AI126:AK126),"")</f>
        <v/>
      </c>
      <c r="BQ126" s="34" t="str">
        <f>IFERROR(AVERAGE(AL126:AN126),"")</f>
        <v/>
      </c>
      <c r="BR126" s="34" t="str">
        <f>IFERROR(AVERAGE(AO126:AQ126),"")</f>
        <v/>
      </c>
      <c r="BS126" s="34" t="str">
        <f>IFERROR(AVERAGE(AR126:AT126),"")</f>
        <v/>
      </c>
      <c r="BT126" s="34" t="str">
        <f>IFERROR(AVERAGE(AU126:AW126),"")</f>
        <v/>
      </c>
      <c r="BU126" s="34" t="str">
        <f>IFERROR(AVERAGE(Y126:AW126),"")</f>
        <v/>
      </c>
      <c r="BV126" s="24" t="str">
        <f>IF(BU126="","",IF(BU126&gt;=3.67,"Tinggi / High",IF(BU126&gt;=2.34,"Sederhana / Moderate","Rendah / Low")))</f>
        <v/>
      </c>
      <c r="BW126" s="30" t="str">
        <f>IF($B126="","",COUNTIF(Q126:X126,"Ya / Yes"))</f>
        <v/>
      </c>
    </row>
    <row r="127" spans="1:75" ht="15.75" customHeight="1" x14ac:dyDescent="0.2">
      <c r="A127" s="24" t="str">
        <f>IF($B127="","",ROW()-7)</f>
        <v/>
      </c>
      <c r="B127" s="25"/>
      <c r="C127" s="26"/>
      <c r="D127" s="25"/>
      <c r="E127" s="25"/>
      <c r="F127" s="25"/>
      <c r="G127" s="25"/>
      <c r="H127" s="25"/>
      <c r="I127" s="27"/>
      <c r="J127" s="25"/>
      <c r="K127" s="25"/>
      <c r="L127" s="27"/>
      <c r="M127" s="28"/>
      <c r="N127" s="28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8"/>
      <c r="AZ127" s="29"/>
      <c r="BA127" s="29"/>
      <c r="BB127" s="27"/>
      <c r="BC127" s="30" t="str">
        <f>IF(OR($B127="",$L127="",$AX127=""),"",MAX(0,$L127-$AX127))</f>
        <v/>
      </c>
      <c r="BD127" s="31" t="str">
        <f>IF(OR($B127="",$L127="",$AX127=""),"",IFERROR($M127*(1+$BA127)^BC127,""))</f>
        <v/>
      </c>
      <c r="BE127" s="31" t="str">
        <f>IF(OR($B127="",$L127="",$AX127=""),"",IFERROR(BD127*12*$BB127,""))</f>
        <v/>
      </c>
      <c r="BF127" s="31" t="str">
        <f>IF(OR($B127="",$L127="",$AX127=""),"",IFERROR($N127*(1+$AZ127)^BC127,""))</f>
        <v/>
      </c>
      <c r="BG127" s="31" t="str">
        <f>IF(OR($B127="",$L127="",$AX127=""),"",IFERROR($AY127*12*IF($AZ127=0,BC127,((1+$AZ127)^BC127-1)/$AZ127),""))</f>
        <v/>
      </c>
      <c r="BH127" s="31" t="str">
        <f>IF(OR($B127="",$L127="",$AX127=""),"",IFERROR(BF127+BG127,""))</f>
        <v/>
      </c>
      <c r="BI127" s="32" t="str">
        <f>IF(OR($B127="",$L127="",$AX127=""),"",IFERROR(BH127-BE127,""))</f>
        <v/>
      </c>
      <c r="BJ127" s="33" t="str">
        <f>IF(OR($B127="",$L127="",$AX127=""),"",IFERROR(BH127/BE127,""))</f>
        <v/>
      </c>
      <c r="BK127" s="24" t="str">
        <f>IF(NOT(ISNUMBER(BJ127)),"",IF(BJ127&gt;=1,"Mencukupi / Adequate",IF(BJ127&gt;=0.75,"Hampir mencukupi / Nearly adequate","Tidak mencukupi / Inadequate")))</f>
        <v/>
      </c>
      <c r="BL127" s="31" t="str">
        <f>IF(OR($B127="",$L127="",$AX127=""),"",IFERROR(IF(BI127&gt;=0,0,-BI127/(12*IF($AZ127=0,BC127,((1+$AZ127)^BC127-1)/$AZ127))),""))</f>
        <v/>
      </c>
      <c r="BM127" s="34" t="str">
        <f>IFERROR(AVERAGE(Y127:AB127),"")</f>
        <v/>
      </c>
      <c r="BN127" s="34" t="str">
        <f>IFERROR(AVERAGE(AC127:AE127),"")</f>
        <v/>
      </c>
      <c r="BO127" s="34" t="str">
        <f>IFERROR(AVERAGE(AF127:AH127),"")</f>
        <v/>
      </c>
      <c r="BP127" s="34" t="str">
        <f>IFERROR(AVERAGE(AI127:AK127),"")</f>
        <v/>
      </c>
      <c r="BQ127" s="34" t="str">
        <f>IFERROR(AVERAGE(AL127:AN127),"")</f>
        <v/>
      </c>
      <c r="BR127" s="34" t="str">
        <f>IFERROR(AVERAGE(AO127:AQ127),"")</f>
        <v/>
      </c>
      <c r="BS127" s="34" t="str">
        <f>IFERROR(AVERAGE(AR127:AT127),"")</f>
        <v/>
      </c>
      <c r="BT127" s="34" t="str">
        <f>IFERROR(AVERAGE(AU127:AW127),"")</f>
        <v/>
      </c>
      <c r="BU127" s="34" t="str">
        <f>IFERROR(AVERAGE(Y127:AW127),"")</f>
        <v/>
      </c>
      <c r="BV127" s="24" t="str">
        <f>IF(BU127="","",IF(BU127&gt;=3.67,"Tinggi / High",IF(BU127&gt;=2.34,"Sederhana / Moderate","Rendah / Low")))</f>
        <v/>
      </c>
      <c r="BW127" s="30" t="str">
        <f>IF($B127="","",COUNTIF(Q127:X127,"Ya / Yes"))</f>
        <v/>
      </c>
    </row>
    <row r="128" spans="1:75" ht="15.75" customHeight="1" x14ac:dyDescent="0.2">
      <c r="A128" s="24" t="str">
        <f>IF($B128="","",ROW()-7)</f>
        <v/>
      </c>
      <c r="B128" s="25"/>
      <c r="C128" s="26"/>
      <c r="D128" s="25"/>
      <c r="E128" s="25"/>
      <c r="F128" s="25"/>
      <c r="G128" s="25"/>
      <c r="H128" s="25"/>
      <c r="I128" s="27"/>
      <c r="J128" s="25"/>
      <c r="K128" s="25"/>
      <c r="L128" s="27"/>
      <c r="M128" s="28"/>
      <c r="N128" s="28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8"/>
      <c r="AZ128" s="29"/>
      <c r="BA128" s="29"/>
      <c r="BB128" s="27"/>
      <c r="BC128" s="30" t="str">
        <f>IF(OR($B128="",$L128="",$AX128=""),"",MAX(0,$L128-$AX128))</f>
        <v/>
      </c>
      <c r="BD128" s="31" t="str">
        <f>IF(OR($B128="",$L128="",$AX128=""),"",IFERROR($M128*(1+$BA128)^BC128,""))</f>
        <v/>
      </c>
      <c r="BE128" s="31" t="str">
        <f>IF(OR($B128="",$L128="",$AX128=""),"",IFERROR(BD128*12*$BB128,""))</f>
        <v/>
      </c>
      <c r="BF128" s="31" t="str">
        <f>IF(OR($B128="",$L128="",$AX128=""),"",IFERROR($N128*(1+$AZ128)^BC128,""))</f>
        <v/>
      </c>
      <c r="BG128" s="31" t="str">
        <f>IF(OR($B128="",$L128="",$AX128=""),"",IFERROR($AY128*12*IF($AZ128=0,BC128,((1+$AZ128)^BC128-1)/$AZ128),""))</f>
        <v/>
      </c>
      <c r="BH128" s="31" t="str">
        <f>IF(OR($B128="",$L128="",$AX128=""),"",IFERROR(BF128+BG128,""))</f>
        <v/>
      </c>
      <c r="BI128" s="32" t="str">
        <f>IF(OR($B128="",$L128="",$AX128=""),"",IFERROR(BH128-BE128,""))</f>
        <v/>
      </c>
      <c r="BJ128" s="33" t="str">
        <f>IF(OR($B128="",$L128="",$AX128=""),"",IFERROR(BH128/BE128,""))</f>
        <v/>
      </c>
      <c r="BK128" s="24" t="str">
        <f>IF(NOT(ISNUMBER(BJ128)),"",IF(BJ128&gt;=1,"Mencukupi / Adequate",IF(BJ128&gt;=0.75,"Hampir mencukupi / Nearly adequate","Tidak mencukupi / Inadequate")))</f>
        <v/>
      </c>
      <c r="BL128" s="31" t="str">
        <f>IF(OR($B128="",$L128="",$AX128=""),"",IFERROR(IF(BI128&gt;=0,0,-BI128/(12*IF($AZ128=0,BC128,((1+$AZ128)^BC128-1)/$AZ128))),""))</f>
        <v/>
      </c>
      <c r="BM128" s="34" t="str">
        <f>IFERROR(AVERAGE(Y128:AB128),"")</f>
        <v/>
      </c>
      <c r="BN128" s="34" t="str">
        <f>IFERROR(AVERAGE(AC128:AE128),"")</f>
        <v/>
      </c>
      <c r="BO128" s="34" t="str">
        <f>IFERROR(AVERAGE(AF128:AH128),"")</f>
        <v/>
      </c>
      <c r="BP128" s="34" t="str">
        <f>IFERROR(AVERAGE(AI128:AK128),"")</f>
        <v/>
      </c>
      <c r="BQ128" s="34" t="str">
        <f>IFERROR(AVERAGE(AL128:AN128),"")</f>
        <v/>
      </c>
      <c r="BR128" s="34" t="str">
        <f>IFERROR(AVERAGE(AO128:AQ128),"")</f>
        <v/>
      </c>
      <c r="BS128" s="34" t="str">
        <f>IFERROR(AVERAGE(AR128:AT128),"")</f>
        <v/>
      </c>
      <c r="BT128" s="34" t="str">
        <f>IFERROR(AVERAGE(AU128:AW128),"")</f>
        <v/>
      </c>
      <c r="BU128" s="34" t="str">
        <f>IFERROR(AVERAGE(Y128:AW128),"")</f>
        <v/>
      </c>
      <c r="BV128" s="24" t="str">
        <f>IF(BU128="","",IF(BU128&gt;=3.67,"Tinggi / High",IF(BU128&gt;=2.34,"Sederhana / Moderate","Rendah / Low")))</f>
        <v/>
      </c>
      <c r="BW128" s="30" t="str">
        <f>IF($B128="","",COUNTIF(Q128:X128,"Ya / Yes"))</f>
        <v/>
      </c>
    </row>
    <row r="129" spans="1:75" ht="15.75" customHeight="1" x14ac:dyDescent="0.2">
      <c r="A129" s="24" t="str">
        <f>IF($B129="","",ROW()-7)</f>
        <v/>
      </c>
      <c r="B129" s="25"/>
      <c r="C129" s="26"/>
      <c r="D129" s="25"/>
      <c r="E129" s="25"/>
      <c r="F129" s="25"/>
      <c r="G129" s="25"/>
      <c r="H129" s="25"/>
      <c r="I129" s="27"/>
      <c r="J129" s="25"/>
      <c r="K129" s="25"/>
      <c r="L129" s="27"/>
      <c r="M129" s="28"/>
      <c r="N129" s="28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8"/>
      <c r="AZ129" s="29"/>
      <c r="BA129" s="29"/>
      <c r="BB129" s="27"/>
      <c r="BC129" s="30" t="str">
        <f>IF(OR($B129="",$L129="",$AX129=""),"",MAX(0,$L129-$AX129))</f>
        <v/>
      </c>
      <c r="BD129" s="31" t="str">
        <f>IF(OR($B129="",$L129="",$AX129=""),"",IFERROR($M129*(1+$BA129)^BC129,""))</f>
        <v/>
      </c>
      <c r="BE129" s="31" t="str">
        <f>IF(OR($B129="",$L129="",$AX129=""),"",IFERROR(BD129*12*$BB129,""))</f>
        <v/>
      </c>
      <c r="BF129" s="31" t="str">
        <f>IF(OR($B129="",$L129="",$AX129=""),"",IFERROR($N129*(1+$AZ129)^BC129,""))</f>
        <v/>
      </c>
      <c r="BG129" s="31" t="str">
        <f>IF(OR($B129="",$L129="",$AX129=""),"",IFERROR($AY129*12*IF($AZ129=0,BC129,((1+$AZ129)^BC129-1)/$AZ129),""))</f>
        <v/>
      </c>
      <c r="BH129" s="31" t="str">
        <f>IF(OR($B129="",$L129="",$AX129=""),"",IFERROR(BF129+BG129,""))</f>
        <v/>
      </c>
      <c r="BI129" s="32" t="str">
        <f>IF(OR($B129="",$L129="",$AX129=""),"",IFERROR(BH129-BE129,""))</f>
        <v/>
      </c>
      <c r="BJ129" s="33" t="str">
        <f>IF(OR($B129="",$L129="",$AX129=""),"",IFERROR(BH129/BE129,""))</f>
        <v/>
      </c>
      <c r="BK129" s="24" t="str">
        <f>IF(NOT(ISNUMBER(BJ129)),"",IF(BJ129&gt;=1,"Mencukupi / Adequate",IF(BJ129&gt;=0.75,"Hampir mencukupi / Nearly adequate","Tidak mencukupi / Inadequate")))</f>
        <v/>
      </c>
      <c r="BL129" s="31" t="str">
        <f>IF(OR($B129="",$L129="",$AX129=""),"",IFERROR(IF(BI129&gt;=0,0,-BI129/(12*IF($AZ129=0,BC129,((1+$AZ129)^BC129-1)/$AZ129))),""))</f>
        <v/>
      </c>
      <c r="BM129" s="34" t="str">
        <f>IFERROR(AVERAGE(Y129:AB129),"")</f>
        <v/>
      </c>
      <c r="BN129" s="34" t="str">
        <f>IFERROR(AVERAGE(AC129:AE129),"")</f>
        <v/>
      </c>
      <c r="BO129" s="34" t="str">
        <f>IFERROR(AVERAGE(AF129:AH129),"")</f>
        <v/>
      </c>
      <c r="BP129" s="34" t="str">
        <f>IFERROR(AVERAGE(AI129:AK129),"")</f>
        <v/>
      </c>
      <c r="BQ129" s="34" t="str">
        <f>IFERROR(AVERAGE(AL129:AN129),"")</f>
        <v/>
      </c>
      <c r="BR129" s="34" t="str">
        <f>IFERROR(AVERAGE(AO129:AQ129),"")</f>
        <v/>
      </c>
      <c r="BS129" s="34" t="str">
        <f>IFERROR(AVERAGE(AR129:AT129),"")</f>
        <v/>
      </c>
      <c r="BT129" s="34" t="str">
        <f>IFERROR(AVERAGE(AU129:AW129),"")</f>
        <v/>
      </c>
      <c r="BU129" s="34" t="str">
        <f>IFERROR(AVERAGE(Y129:AW129),"")</f>
        <v/>
      </c>
      <c r="BV129" s="24" t="str">
        <f>IF(BU129="","",IF(BU129&gt;=3.67,"Tinggi / High",IF(BU129&gt;=2.34,"Sederhana / Moderate","Rendah / Low")))</f>
        <v/>
      </c>
      <c r="BW129" s="30" t="str">
        <f>IF($B129="","",COUNTIF(Q129:X129,"Ya / Yes"))</f>
        <v/>
      </c>
    </row>
    <row r="130" spans="1:75" ht="15.75" customHeight="1" x14ac:dyDescent="0.2">
      <c r="A130" s="24" t="str">
        <f>IF($B130="","",ROW()-7)</f>
        <v/>
      </c>
      <c r="B130" s="25"/>
      <c r="C130" s="26"/>
      <c r="D130" s="25"/>
      <c r="E130" s="25"/>
      <c r="F130" s="25"/>
      <c r="G130" s="25"/>
      <c r="H130" s="25"/>
      <c r="I130" s="27"/>
      <c r="J130" s="25"/>
      <c r="K130" s="25"/>
      <c r="L130" s="27"/>
      <c r="M130" s="28"/>
      <c r="N130" s="28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8"/>
      <c r="AZ130" s="29"/>
      <c r="BA130" s="29"/>
      <c r="BB130" s="27"/>
      <c r="BC130" s="30" t="str">
        <f>IF(OR($B130="",$L130="",$AX130=""),"",MAX(0,$L130-$AX130))</f>
        <v/>
      </c>
      <c r="BD130" s="31" t="str">
        <f>IF(OR($B130="",$L130="",$AX130=""),"",IFERROR($M130*(1+$BA130)^BC130,""))</f>
        <v/>
      </c>
      <c r="BE130" s="31" t="str">
        <f>IF(OR($B130="",$L130="",$AX130=""),"",IFERROR(BD130*12*$BB130,""))</f>
        <v/>
      </c>
      <c r="BF130" s="31" t="str">
        <f>IF(OR($B130="",$L130="",$AX130=""),"",IFERROR($N130*(1+$AZ130)^BC130,""))</f>
        <v/>
      </c>
      <c r="BG130" s="31" t="str">
        <f>IF(OR($B130="",$L130="",$AX130=""),"",IFERROR($AY130*12*IF($AZ130=0,BC130,((1+$AZ130)^BC130-1)/$AZ130),""))</f>
        <v/>
      </c>
      <c r="BH130" s="31" t="str">
        <f>IF(OR($B130="",$L130="",$AX130=""),"",IFERROR(BF130+BG130,""))</f>
        <v/>
      </c>
      <c r="BI130" s="32" t="str">
        <f>IF(OR($B130="",$L130="",$AX130=""),"",IFERROR(BH130-BE130,""))</f>
        <v/>
      </c>
      <c r="BJ130" s="33" t="str">
        <f>IF(OR($B130="",$L130="",$AX130=""),"",IFERROR(BH130/BE130,""))</f>
        <v/>
      </c>
      <c r="BK130" s="24" t="str">
        <f>IF(NOT(ISNUMBER(BJ130)),"",IF(BJ130&gt;=1,"Mencukupi / Adequate",IF(BJ130&gt;=0.75,"Hampir mencukupi / Nearly adequate","Tidak mencukupi / Inadequate")))</f>
        <v/>
      </c>
      <c r="BL130" s="31" t="str">
        <f>IF(OR($B130="",$L130="",$AX130=""),"",IFERROR(IF(BI130&gt;=0,0,-BI130/(12*IF($AZ130=0,BC130,((1+$AZ130)^BC130-1)/$AZ130))),""))</f>
        <v/>
      </c>
      <c r="BM130" s="34" t="str">
        <f>IFERROR(AVERAGE(Y130:AB130),"")</f>
        <v/>
      </c>
      <c r="BN130" s="34" t="str">
        <f>IFERROR(AVERAGE(AC130:AE130),"")</f>
        <v/>
      </c>
      <c r="BO130" s="34" t="str">
        <f>IFERROR(AVERAGE(AF130:AH130),"")</f>
        <v/>
      </c>
      <c r="BP130" s="34" t="str">
        <f>IFERROR(AVERAGE(AI130:AK130),"")</f>
        <v/>
      </c>
      <c r="BQ130" s="34" t="str">
        <f>IFERROR(AVERAGE(AL130:AN130),"")</f>
        <v/>
      </c>
      <c r="BR130" s="34" t="str">
        <f>IFERROR(AVERAGE(AO130:AQ130),"")</f>
        <v/>
      </c>
      <c r="BS130" s="34" t="str">
        <f>IFERROR(AVERAGE(AR130:AT130),"")</f>
        <v/>
      </c>
      <c r="BT130" s="34" t="str">
        <f>IFERROR(AVERAGE(AU130:AW130),"")</f>
        <v/>
      </c>
      <c r="BU130" s="34" t="str">
        <f>IFERROR(AVERAGE(Y130:AW130),"")</f>
        <v/>
      </c>
      <c r="BV130" s="24" t="str">
        <f>IF(BU130="","",IF(BU130&gt;=3.67,"Tinggi / High",IF(BU130&gt;=2.34,"Sederhana / Moderate","Rendah / Low")))</f>
        <v/>
      </c>
      <c r="BW130" s="30" t="str">
        <f>IF($B130="","",COUNTIF(Q130:X130,"Ya / Yes"))</f>
        <v/>
      </c>
    </row>
    <row r="131" spans="1:75" ht="15.75" customHeight="1" x14ac:dyDescent="0.2">
      <c r="A131" s="24" t="str">
        <f>IF($B131="","",ROW()-7)</f>
        <v/>
      </c>
      <c r="B131" s="25"/>
      <c r="C131" s="26"/>
      <c r="D131" s="25"/>
      <c r="E131" s="25"/>
      <c r="F131" s="25"/>
      <c r="G131" s="25"/>
      <c r="H131" s="25"/>
      <c r="I131" s="27"/>
      <c r="J131" s="25"/>
      <c r="K131" s="25"/>
      <c r="L131" s="27"/>
      <c r="M131" s="28"/>
      <c r="N131" s="28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8"/>
      <c r="AZ131" s="29"/>
      <c r="BA131" s="29"/>
      <c r="BB131" s="27"/>
      <c r="BC131" s="30" t="str">
        <f>IF(OR($B131="",$L131="",$AX131=""),"",MAX(0,$L131-$AX131))</f>
        <v/>
      </c>
      <c r="BD131" s="31" t="str">
        <f>IF(OR($B131="",$L131="",$AX131=""),"",IFERROR($M131*(1+$BA131)^BC131,""))</f>
        <v/>
      </c>
      <c r="BE131" s="31" t="str">
        <f>IF(OR($B131="",$L131="",$AX131=""),"",IFERROR(BD131*12*$BB131,""))</f>
        <v/>
      </c>
      <c r="BF131" s="31" t="str">
        <f>IF(OR($B131="",$L131="",$AX131=""),"",IFERROR($N131*(1+$AZ131)^BC131,""))</f>
        <v/>
      </c>
      <c r="BG131" s="31" t="str">
        <f>IF(OR($B131="",$L131="",$AX131=""),"",IFERROR($AY131*12*IF($AZ131=0,BC131,((1+$AZ131)^BC131-1)/$AZ131),""))</f>
        <v/>
      </c>
      <c r="BH131" s="31" t="str">
        <f>IF(OR($B131="",$L131="",$AX131=""),"",IFERROR(BF131+BG131,""))</f>
        <v/>
      </c>
      <c r="BI131" s="32" t="str">
        <f>IF(OR($B131="",$L131="",$AX131=""),"",IFERROR(BH131-BE131,""))</f>
        <v/>
      </c>
      <c r="BJ131" s="33" t="str">
        <f>IF(OR($B131="",$L131="",$AX131=""),"",IFERROR(BH131/BE131,""))</f>
        <v/>
      </c>
      <c r="BK131" s="24" t="str">
        <f>IF(NOT(ISNUMBER(BJ131)),"",IF(BJ131&gt;=1,"Mencukupi / Adequate",IF(BJ131&gt;=0.75,"Hampir mencukupi / Nearly adequate","Tidak mencukupi / Inadequate")))</f>
        <v/>
      </c>
      <c r="BL131" s="31" t="str">
        <f>IF(OR($B131="",$L131="",$AX131=""),"",IFERROR(IF(BI131&gt;=0,0,-BI131/(12*IF($AZ131=0,BC131,((1+$AZ131)^BC131-1)/$AZ131))),""))</f>
        <v/>
      </c>
      <c r="BM131" s="34" t="str">
        <f>IFERROR(AVERAGE(Y131:AB131),"")</f>
        <v/>
      </c>
      <c r="BN131" s="34" t="str">
        <f>IFERROR(AVERAGE(AC131:AE131),"")</f>
        <v/>
      </c>
      <c r="BO131" s="34" t="str">
        <f>IFERROR(AVERAGE(AF131:AH131),"")</f>
        <v/>
      </c>
      <c r="BP131" s="34" t="str">
        <f>IFERROR(AVERAGE(AI131:AK131),"")</f>
        <v/>
      </c>
      <c r="BQ131" s="34" t="str">
        <f>IFERROR(AVERAGE(AL131:AN131),"")</f>
        <v/>
      </c>
      <c r="BR131" s="34" t="str">
        <f>IFERROR(AVERAGE(AO131:AQ131),"")</f>
        <v/>
      </c>
      <c r="BS131" s="34" t="str">
        <f>IFERROR(AVERAGE(AR131:AT131),"")</f>
        <v/>
      </c>
      <c r="BT131" s="34" t="str">
        <f>IFERROR(AVERAGE(AU131:AW131),"")</f>
        <v/>
      </c>
      <c r="BU131" s="34" t="str">
        <f>IFERROR(AVERAGE(Y131:AW131),"")</f>
        <v/>
      </c>
      <c r="BV131" s="24" t="str">
        <f>IF(BU131="","",IF(BU131&gt;=3.67,"Tinggi / High",IF(BU131&gt;=2.34,"Sederhana / Moderate","Rendah / Low")))</f>
        <v/>
      </c>
      <c r="BW131" s="30" t="str">
        <f>IF($B131="","",COUNTIF(Q131:X131,"Ya / Yes"))</f>
        <v/>
      </c>
    </row>
    <row r="132" spans="1:75" ht="15.75" customHeight="1" x14ac:dyDescent="0.2">
      <c r="A132" s="24" t="str">
        <f>IF($B132="","",ROW()-7)</f>
        <v/>
      </c>
      <c r="B132" s="25"/>
      <c r="C132" s="26"/>
      <c r="D132" s="25"/>
      <c r="E132" s="25"/>
      <c r="F132" s="25"/>
      <c r="G132" s="25"/>
      <c r="H132" s="25"/>
      <c r="I132" s="27"/>
      <c r="J132" s="25"/>
      <c r="K132" s="25"/>
      <c r="L132" s="27"/>
      <c r="M132" s="28"/>
      <c r="N132" s="28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8"/>
      <c r="AZ132" s="29"/>
      <c r="BA132" s="29"/>
      <c r="BB132" s="27"/>
      <c r="BC132" s="30" t="str">
        <f>IF(OR($B132="",$L132="",$AX132=""),"",MAX(0,$L132-$AX132))</f>
        <v/>
      </c>
      <c r="BD132" s="31" t="str">
        <f>IF(OR($B132="",$L132="",$AX132=""),"",IFERROR($M132*(1+$BA132)^BC132,""))</f>
        <v/>
      </c>
      <c r="BE132" s="31" t="str">
        <f>IF(OR($B132="",$L132="",$AX132=""),"",IFERROR(BD132*12*$BB132,""))</f>
        <v/>
      </c>
      <c r="BF132" s="31" t="str">
        <f>IF(OR($B132="",$L132="",$AX132=""),"",IFERROR($N132*(1+$AZ132)^BC132,""))</f>
        <v/>
      </c>
      <c r="BG132" s="31" t="str">
        <f>IF(OR($B132="",$L132="",$AX132=""),"",IFERROR($AY132*12*IF($AZ132=0,BC132,((1+$AZ132)^BC132-1)/$AZ132),""))</f>
        <v/>
      </c>
      <c r="BH132" s="31" t="str">
        <f>IF(OR($B132="",$L132="",$AX132=""),"",IFERROR(BF132+BG132,""))</f>
        <v/>
      </c>
      <c r="BI132" s="32" t="str">
        <f>IF(OR($B132="",$L132="",$AX132=""),"",IFERROR(BH132-BE132,""))</f>
        <v/>
      </c>
      <c r="BJ132" s="33" t="str">
        <f>IF(OR($B132="",$L132="",$AX132=""),"",IFERROR(BH132/BE132,""))</f>
        <v/>
      </c>
      <c r="BK132" s="24" t="str">
        <f>IF(NOT(ISNUMBER(BJ132)),"",IF(BJ132&gt;=1,"Mencukupi / Adequate",IF(BJ132&gt;=0.75,"Hampir mencukupi / Nearly adequate","Tidak mencukupi / Inadequate")))</f>
        <v/>
      </c>
      <c r="BL132" s="31" t="str">
        <f>IF(OR($B132="",$L132="",$AX132=""),"",IFERROR(IF(BI132&gt;=0,0,-BI132/(12*IF($AZ132=0,BC132,((1+$AZ132)^BC132-1)/$AZ132))),""))</f>
        <v/>
      </c>
      <c r="BM132" s="34" t="str">
        <f>IFERROR(AVERAGE(Y132:AB132),"")</f>
        <v/>
      </c>
      <c r="BN132" s="34" t="str">
        <f>IFERROR(AVERAGE(AC132:AE132),"")</f>
        <v/>
      </c>
      <c r="BO132" s="34" t="str">
        <f>IFERROR(AVERAGE(AF132:AH132),"")</f>
        <v/>
      </c>
      <c r="BP132" s="34" t="str">
        <f>IFERROR(AVERAGE(AI132:AK132),"")</f>
        <v/>
      </c>
      <c r="BQ132" s="34" t="str">
        <f>IFERROR(AVERAGE(AL132:AN132),"")</f>
        <v/>
      </c>
      <c r="BR132" s="34" t="str">
        <f>IFERROR(AVERAGE(AO132:AQ132),"")</f>
        <v/>
      </c>
      <c r="BS132" s="34" t="str">
        <f>IFERROR(AVERAGE(AR132:AT132),"")</f>
        <v/>
      </c>
      <c r="BT132" s="34" t="str">
        <f>IFERROR(AVERAGE(AU132:AW132),"")</f>
        <v/>
      </c>
      <c r="BU132" s="34" t="str">
        <f>IFERROR(AVERAGE(Y132:AW132),"")</f>
        <v/>
      </c>
      <c r="BV132" s="24" t="str">
        <f>IF(BU132="","",IF(BU132&gt;=3.67,"Tinggi / High",IF(BU132&gt;=2.34,"Sederhana / Moderate","Rendah / Low")))</f>
        <v/>
      </c>
      <c r="BW132" s="30" t="str">
        <f>IF($B132="","",COUNTIF(Q132:X132,"Ya / Yes"))</f>
        <v/>
      </c>
    </row>
    <row r="133" spans="1:75" ht="15.75" customHeight="1" x14ac:dyDescent="0.2">
      <c r="A133" s="24" t="str">
        <f>IF($B133="","",ROW()-7)</f>
        <v/>
      </c>
      <c r="B133" s="25"/>
      <c r="C133" s="26"/>
      <c r="D133" s="25"/>
      <c r="E133" s="25"/>
      <c r="F133" s="25"/>
      <c r="G133" s="25"/>
      <c r="H133" s="25"/>
      <c r="I133" s="27"/>
      <c r="J133" s="25"/>
      <c r="K133" s="25"/>
      <c r="L133" s="27"/>
      <c r="M133" s="28"/>
      <c r="N133" s="28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8"/>
      <c r="AZ133" s="29"/>
      <c r="BA133" s="29"/>
      <c r="BB133" s="27"/>
      <c r="BC133" s="30" t="str">
        <f>IF(OR($B133="",$L133="",$AX133=""),"",MAX(0,$L133-$AX133))</f>
        <v/>
      </c>
      <c r="BD133" s="31" t="str">
        <f>IF(OR($B133="",$L133="",$AX133=""),"",IFERROR($M133*(1+$BA133)^BC133,""))</f>
        <v/>
      </c>
      <c r="BE133" s="31" t="str">
        <f>IF(OR($B133="",$L133="",$AX133=""),"",IFERROR(BD133*12*$BB133,""))</f>
        <v/>
      </c>
      <c r="BF133" s="31" t="str">
        <f>IF(OR($B133="",$L133="",$AX133=""),"",IFERROR($N133*(1+$AZ133)^BC133,""))</f>
        <v/>
      </c>
      <c r="BG133" s="31" t="str">
        <f>IF(OR($B133="",$L133="",$AX133=""),"",IFERROR($AY133*12*IF($AZ133=0,BC133,((1+$AZ133)^BC133-1)/$AZ133),""))</f>
        <v/>
      </c>
      <c r="BH133" s="31" t="str">
        <f>IF(OR($B133="",$L133="",$AX133=""),"",IFERROR(BF133+BG133,""))</f>
        <v/>
      </c>
      <c r="BI133" s="32" t="str">
        <f>IF(OR($B133="",$L133="",$AX133=""),"",IFERROR(BH133-BE133,""))</f>
        <v/>
      </c>
      <c r="BJ133" s="33" t="str">
        <f>IF(OR($B133="",$L133="",$AX133=""),"",IFERROR(BH133/BE133,""))</f>
        <v/>
      </c>
      <c r="BK133" s="24" t="str">
        <f>IF(NOT(ISNUMBER(BJ133)),"",IF(BJ133&gt;=1,"Mencukupi / Adequate",IF(BJ133&gt;=0.75,"Hampir mencukupi / Nearly adequate","Tidak mencukupi / Inadequate")))</f>
        <v/>
      </c>
      <c r="BL133" s="31" t="str">
        <f>IF(OR($B133="",$L133="",$AX133=""),"",IFERROR(IF(BI133&gt;=0,0,-BI133/(12*IF($AZ133=0,BC133,((1+$AZ133)^BC133-1)/$AZ133))),""))</f>
        <v/>
      </c>
      <c r="BM133" s="34" t="str">
        <f>IFERROR(AVERAGE(Y133:AB133),"")</f>
        <v/>
      </c>
      <c r="BN133" s="34" t="str">
        <f>IFERROR(AVERAGE(AC133:AE133),"")</f>
        <v/>
      </c>
      <c r="BO133" s="34" t="str">
        <f>IFERROR(AVERAGE(AF133:AH133),"")</f>
        <v/>
      </c>
      <c r="BP133" s="34" t="str">
        <f>IFERROR(AVERAGE(AI133:AK133),"")</f>
        <v/>
      </c>
      <c r="BQ133" s="34" t="str">
        <f>IFERROR(AVERAGE(AL133:AN133),"")</f>
        <v/>
      </c>
      <c r="BR133" s="34" t="str">
        <f>IFERROR(AVERAGE(AO133:AQ133),"")</f>
        <v/>
      </c>
      <c r="BS133" s="34" t="str">
        <f>IFERROR(AVERAGE(AR133:AT133),"")</f>
        <v/>
      </c>
      <c r="BT133" s="34" t="str">
        <f>IFERROR(AVERAGE(AU133:AW133),"")</f>
        <v/>
      </c>
      <c r="BU133" s="34" t="str">
        <f>IFERROR(AVERAGE(Y133:AW133),"")</f>
        <v/>
      </c>
      <c r="BV133" s="24" t="str">
        <f>IF(BU133="","",IF(BU133&gt;=3.67,"Tinggi / High",IF(BU133&gt;=2.34,"Sederhana / Moderate","Rendah / Low")))</f>
        <v/>
      </c>
      <c r="BW133" s="30" t="str">
        <f>IF($B133="","",COUNTIF(Q133:X133,"Ya / Yes"))</f>
        <v/>
      </c>
    </row>
    <row r="134" spans="1:75" ht="15.75" customHeight="1" x14ac:dyDescent="0.2">
      <c r="A134" s="24" t="str">
        <f>IF($B134="","",ROW()-7)</f>
        <v/>
      </c>
      <c r="B134" s="25"/>
      <c r="C134" s="26"/>
      <c r="D134" s="25"/>
      <c r="E134" s="25"/>
      <c r="F134" s="25"/>
      <c r="G134" s="25"/>
      <c r="H134" s="25"/>
      <c r="I134" s="27"/>
      <c r="J134" s="25"/>
      <c r="K134" s="25"/>
      <c r="L134" s="27"/>
      <c r="M134" s="28"/>
      <c r="N134" s="28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8"/>
      <c r="AZ134" s="29"/>
      <c r="BA134" s="29"/>
      <c r="BB134" s="27"/>
      <c r="BC134" s="30" t="str">
        <f>IF(OR($B134="",$L134="",$AX134=""),"",MAX(0,$L134-$AX134))</f>
        <v/>
      </c>
      <c r="BD134" s="31" t="str">
        <f>IF(OR($B134="",$L134="",$AX134=""),"",IFERROR($M134*(1+$BA134)^BC134,""))</f>
        <v/>
      </c>
      <c r="BE134" s="31" t="str">
        <f>IF(OR($B134="",$L134="",$AX134=""),"",IFERROR(BD134*12*$BB134,""))</f>
        <v/>
      </c>
      <c r="BF134" s="31" t="str">
        <f>IF(OR($B134="",$L134="",$AX134=""),"",IFERROR($N134*(1+$AZ134)^BC134,""))</f>
        <v/>
      </c>
      <c r="BG134" s="31" t="str">
        <f>IF(OR($B134="",$L134="",$AX134=""),"",IFERROR($AY134*12*IF($AZ134=0,BC134,((1+$AZ134)^BC134-1)/$AZ134),""))</f>
        <v/>
      </c>
      <c r="BH134" s="31" t="str">
        <f>IF(OR($B134="",$L134="",$AX134=""),"",IFERROR(BF134+BG134,""))</f>
        <v/>
      </c>
      <c r="BI134" s="32" t="str">
        <f>IF(OR($B134="",$L134="",$AX134=""),"",IFERROR(BH134-BE134,""))</f>
        <v/>
      </c>
      <c r="BJ134" s="33" t="str">
        <f>IF(OR($B134="",$L134="",$AX134=""),"",IFERROR(BH134/BE134,""))</f>
        <v/>
      </c>
      <c r="BK134" s="24" t="str">
        <f>IF(NOT(ISNUMBER(BJ134)),"",IF(BJ134&gt;=1,"Mencukupi / Adequate",IF(BJ134&gt;=0.75,"Hampir mencukupi / Nearly adequate","Tidak mencukupi / Inadequate")))</f>
        <v/>
      </c>
      <c r="BL134" s="31" t="str">
        <f>IF(OR($B134="",$L134="",$AX134=""),"",IFERROR(IF(BI134&gt;=0,0,-BI134/(12*IF($AZ134=0,BC134,((1+$AZ134)^BC134-1)/$AZ134))),""))</f>
        <v/>
      </c>
      <c r="BM134" s="34" t="str">
        <f>IFERROR(AVERAGE(Y134:AB134),"")</f>
        <v/>
      </c>
      <c r="BN134" s="34" t="str">
        <f>IFERROR(AVERAGE(AC134:AE134),"")</f>
        <v/>
      </c>
      <c r="BO134" s="34" t="str">
        <f>IFERROR(AVERAGE(AF134:AH134),"")</f>
        <v/>
      </c>
      <c r="BP134" s="34" t="str">
        <f>IFERROR(AVERAGE(AI134:AK134),"")</f>
        <v/>
      </c>
      <c r="BQ134" s="34" t="str">
        <f>IFERROR(AVERAGE(AL134:AN134),"")</f>
        <v/>
      </c>
      <c r="BR134" s="34" t="str">
        <f>IFERROR(AVERAGE(AO134:AQ134),"")</f>
        <v/>
      </c>
      <c r="BS134" s="34" t="str">
        <f>IFERROR(AVERAGE(AR134:AT134),"")</f>
        <v/>
      </c>
      <c r="BT134" s="34" t="str">
        <f>IFERROR(AVERAGE(AU134:AW134),"")</f>
        <v/>
      </c>
      <c r="BU134" s="34" t="str">
        <f>IFERROR(AVERAGE(Y134:AW134),"")</f>
        <v/>
      </c>
      <c r="BV134" s="24" t="str">
        <f>IF(BU134="","",IF(BU134&gt;=3.67,"Tinggi / High",IF(BU134&gt;=2.34,"Sederhana / Moderate","Rendah / Low")))</f>
        <v/>
      </c>
      <c r="BW134" s="30" t="str">
        <f>IF($B134="","",COUNTIF(Q134:X134,"Ya / Yes"))</f>
        <v/>
      </c>
    </row>
    <row r="135" spans="1:75" ht="15.75" customHeight="1" x14ac:dyDescent="0.2">
      <c r="A135" s="24" t="str">
        <f>IF($B135="","",ROW()-7)</f>
        <v/>
      </c>
      <c r="B135" s="25"/>
      <c r="C135" s="26"/>
      <c r="D135" s="25"/>
      <c r="E135" s="25"/>
      <c r="F135" s="25"/>
      <c r="G135" s="25"/>
      <c r="H135" s="25"/>
      <c r="I135" s="27"/>
      <c r="J135" s="25"/>
      <c r="K135" s="25"/>
      <c r="L135" s="27"/>
      <c r="M135" s="28"/>
      <c r="N135" s="28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8"/>
      <c r="AZ135" s="29"/>
      <c r="BA135" s="29"/>
      <c r="BB135" s="27"/>
      <c r="BC135" s="30" t="str">
        <f>IF(OR($B135="",$L135="",$AX135=""),"",MAX(0,$L135-$AX135))</f>
        <v/>
      </c>
      <c r="BD135" s="31" t="str">
        <f>IF(OR($B135="",$L135="",$AX135=""),"",IFERROR($M135*(1+$BA135)^BC135,""))</f>
        <v/>
      </c>
      <c r="BE135" s="31" t="str">
        <f>IF(OR($B135="",$L135="",$AX135=""),"",IFERROR(BD135*12*$BB135,""))</f>
        <v/>
      </c>
      <c r="BF135" s="31" t="str">
        <f>IF(OR($B135="",$L135="",$AX135=""),"",IFERROR($N135*(1+$AZ135)^BC135,""))</f>
        <v/>
      </c>
      <c r="BG135" s="31" t="str">
        <f>IF(OR($B135="",$L135="",$AX135=""),"",IFERROR($AY135*12*IF($AZ135=0,BC135,((1+$AZ135)^BC135-1)/$AZ135),""))</f>
        <v/>
      </c>
      <c r="BH135" s="31" t="str">
        <f>IF(OR($B135="",$L135="",$AX135=""),"",IFERROR(BF135+BG135,""))</f>
        <v/>
      </c>
      <c r="BI135" s="32" t="str">
        <f>IF(OR($B135="",$L135="",$AX135=""),"",IFERROR(BH135-BE135,""))</f>
        <v/>
      </c>
      <c r="BJ135" s="33" t="str">
        <f>IF(OR($B135="",$L135="",$AX135=""),"",IFERROR(BH135/BE135,""))</f>
        <v/>
      </c>
      <c r="BK135" s="24" t="str">
        <f>IF(NOT(ISNUMBER(BJ135)),"",IF(BJ135&gt;=1,"Mencukupi / Adequate",IF(BJ135&gt;=0.75,"Hampir mencukupi / Nearly adequate","Tidak mencukupi / Inadequate")))</f>
        <v/>
      </c>
      <c r="BL135" s="31" t="str">
        <f>IF(OR($B135="",$L135="",$AX135=""),"",IFERROR(IF(BI135&gt;=0,0,-BI135/(12*IF($AZ135=0,BC135,((1+$AZ135)^BC135-1)/$AZ135))),""))</f>
        <v/>
      </c>
      <c r="BM135" s="34" t="str">
        <f>IFERROR(AVERAGE(Y135:AB135),"")</f>
        <v/>
      </c>
      <c r="BN135" s="34" t="str">
        <f>IFERROR(AVERAGE(AC135:AE135),"")</f>
        <v/>
      </c>
      <c r="BO135" s="34" t="str">
        <f>IFERROR(AVERAGE(AF135:AH135),"")</f>
        <v/>
      </c>
      <c r="BP135" s="34" t="str">
        <f>IFERROR(AVERAGE(AI135:AK135),"")</f>
        <v/>
      </c>
      <c r="BQ135" s="34" t="str">
        <f>IFERROR(AVERAGE(AL135:AN135),"")</f>
        <v/>
      </c>
      <c r="BR135" s="34" t="str">
        <f>IFERROR(AVERAGE(AO135:AQ135),"")</f>
        <v/>
      </c>
      <c r="BS135" s="34" t="str">
        <f>IFERROR(AVERAGE(AR135:AT135),"")</f>
        <v/>
      </c>
      <c r="BT135" s="34" t="str">
        <f>IFERROR(AVERAGE(AU135:AW135),"")</f>
        <v/>
      </c>
      <c r="BU135" s="34" t="str">
        <f>IFERROR(AVERAGE(Y135:AW135),"")</f>
        <v/>
      </c>
      <c r="BV135" s="24" t="str">
        <f>IF(BU135="","",IF(BU135&gt;=3.67,"Tinggi / High",IF(BU135&gt;=2.34,"Sederhana / Moderate","Rendah / Low")))</f>
        <v/>
      </c>
      <c r="BW135" s="30" t="str">
        <f>IF($B135="","",COUNTIF(Q135:X135,"Ya / Yes"))</f>
        <v/>
      </c>
    </row>
    <row r="136" spans="1:75" ht="15.75" customHeight="1" x14ac:dyDescent="0.2">
      <c r="A136" s="24" t="str">
        <f>IF($B136="","",ROW()-7)</f>
        <v/>
      </c>
      <c r="B136" s="25"/>
      <c r="C136" s="26"/>
      <c r="D136" s="25"/>
      <c r="E136" s="25"/>
      <c r="F136" s="25"/>
      <c r="G136" s="25"/>
      <c r="H136" s="25"/>
      <c r="I136" s="27"/>
      <c r="J136" s="25"/>
      <c r="K136" s="25"/>
      <c r="L136" s="27"/>
      <c r="M136" s="28"/>
      <c r="N136" s="28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8"/>
      <c r="AZ136" s="29"/>
      <c r="BA136" s="29"/>
      <c r="BB136" s="27"/>
      <c r="BC136" s="30" t="str">
        <f>IF(OR($B136="",$L136="",$AX136=""),"",MAX(0,$L136-$AX136))</f>
        <v/>
      </c>
      <c r="BD136" s="31" t="str">
        <f>IF(OR($B136="",$L136="",$AX136=""),"",IFERROR($M136*(1+$BA136)^BC136,""))</f>
        <v/>
      </c>
      <c r="BE136" s="31" t="str">
        <f>IF(OR($B136="",$L136="",$AX136=""),"",IFERROR(BD136*12*$BB136,""))</f>
        <v/>
      </c>
      <c r="BF136" s="31" t="str">
        <f>IF(OR($B136="",$L136="",$AX136=""),"",IFERROR($N136*(1+$AZ136)^BC136,""))</f>
        <v/>
      </c>
      <c r="BG136" s="31" t="str">
        <f>IF(OR($B136="",$L136="",$AX136=""),"",IFERROR($AY136*12*IF($AZ136=0,BC136,((1+$AZ136)^BC136-1)/$AZ136),""))</f>
        <v/>
      </c>
      <c r="BH136" s="31" t="str">
        <f>IF(OR($B136="",$L136="",$AX136=""),"",IFERROR(BF136+BG136,""))</f>
        <v/>
      </c>
      <c r="BI136" s="32" t="str">
        <f>IF(OR($B136="",$L136="",$AX136=""),"",IFERROR(BH136-BE136,""))</f>
        <v/>
      </c>
      <c r="BJ136" s="33" t="str">
        <f>IF(OR($B136="",$L136="",$AX136=""),"",IFERROR(BH136/BE136,""))</f>
        <v/>
      </c>
      <c r="BK136" s="24" t="str">
        <f>IF(NOT(ISNUMBER(BJ136)),"",IF(BJ136&gt;=1,"Mencukupi / Adequate",IF(BJ136&gt;=0.75,"Hampir mencukupi / Nearly adequate","Tidak mencukupi / Inadequate")))</f>
        <v/>
      </c>
      <c r="BL136" s="31" t="str">
        <f>IF(OR($B136="",$L136="",$AX136=""),"",IFERROR(IF(BI136&gt;=0,0,-BI136/(12*IF($AZ136=0,BC136,((1+$AZ136)^BC136-1)/$AZ136))),""))</f>
        <v/>
      </c>
      <c r="BM136" s="34" t="str">
        <f>IFERROR(AVERAGE(Y136:AB136),"")</f>
        <v/>
      </c>
      <c r="BN136" s="34" t="str">
        <f>IFERROR(AVERAGE(AC136:AE136),"")</f>
        <v/>
      </c>
      <c r="BO136" s="34" t="str">
        <f>IFERROR(AVERAGE(AF136:AH136),"")</f>
        <v/>
      </c>
      <c r="BP136" s="34" t="str">
        <f>IFERROR(AVERAGE(AI136:AK136),"")</f>
        <v/>
      </c>
      <c r="BQ136" s="34" t="str">
        <f>IFERROR(AVERAGE(AL136:AN136),"")</f>
        <v/>
      </c>
      <c r="BR136" s="34" t="str">
        <f>IFERROR(AVERAGE(AO136:AQ136),"")</f>
        <v/>
      </c>
      <c r="BS136" s="34" t="str">
        <f>IFERROR(AVERAGE(AR136:AT136),"")</f>
        <v/>
      </c>
      <c r="BT136" s="34" t="str">
        <f>IFERROR(AVERAGE(AU136:AW136),"")</f>
        <v/>
      </c>
      <c r="BU136" s="34" t="str">
        <f>IFERROR(AVERAGE(Y136:AW136),"")</f>
        <v/>
      </c>
      <c r="BV136" s="24" t="str">
        <f>IF(BU136="","",IF(BU136&gt;=3.67,"Tinggi / High",IF(BU136&gt;=2.34,"Sederhana / Moderate","Rendah / Low")))</f>
        <v/>
      </c>
      <c r="BW136" s="30" t="str">
        <f>IF($B136="","",COUNTIF(Q136:X136,"Ya / Yes"))</f>
        <v/>
      </c>
    </row>
    <row r="137" spans="1:75" ht="15.75" customHeight="1" x14ac:dyDescent="0.2">
      <c r="A137" s="24" t="str">
        <f>IF($B137="","",ROW()-7)</f>
        <v/>
      </c>
      <c r="B137" s="25"/>
      <c r="C137" s="26"/>
      <c r="D137" s="25"/>
      <c r="E137" s="25"/>
      <c r="F137" s="25"/>
      <c r="G137" s="25"/>
      <c r="H137" s="25"/>
      <c r="I137" s="27"/>
      <c r="J137" s="25"/>
      <c r="K137" s="25"/>
      <c r="L137" s="27"/>
      <c r="M137" s="28"/>
      <c r="N137" s="28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8"/>
      <c r="AZ137" s="29"/>
      <c r="BA137" s="29"/>
      <c r="BB137" s="27"/>
      <c r="BC137" s="30" t="str">
        <f>IF(OR($B137="",$L137="",$AX137=""),"",MAX(0,$L137-$AX137))</f>
        <v/>
      </c>
      <c r="BD137" s="31" t="str">
        <f>IF(OR($B137="",$L137="",$AX137=""),"",IFERROR($M137*(1+$BA137)^BC137,""))</f>
        <v/>
      </c>
      <c r="BE137" s="31" t="str">
        <f>IF(OR($B137="",$L137="",$AX137=""),"",IFERROR(BD137*12*$BB137,""))</f>
        <v/>
      </c>
      <c r="BF137" s="31" t="str">
        <f>IF(OR($B137="",$L137="",$AX137=""),"",IFERROR($N137*(1+$AZ137)^BC137,""))</f>
        <v/>
      </c>
      <c r="BG137" s="31" t="str">
        <f>IF(OR($B137="",$L137="",$AX137=""),"",IFERROR($AY137*12*IF($AZ137=0,BC137,((1+$AZ137)^BC137-1)/$AZ137),""))</f>
        <v/>
      </c>
      <c r="BH137" s="31" t="str">
        <f>IF(OR($B137="",$L137="",$AX137=""),"",IFERROR(BF137+BG137,""))</f>
        <v/>
      </c>
      <c r="BI137" s="32" t="str">
        <f>IF(OR($B137="",$L137="",$AX137=""),"",IFERROR(BH137-BE137,""))</f>
        <v/>
      </c>
      <c r="BJ137" s="33" t="str">
        <f>IF(OR($B137="",$L137="",$AX137=""),"",IFERROR(BH137/BE137,""))</f>
        <v/>
      </c>
      <c r="BK137" s="24" t="str">
        <f>IF(NOT(ISNUMBER(BJ137)),"",IF(BJ137&gt;=1,"Mencukupi / Adequate",IF(BJ137&gt;=0.75,"Hampir mencukupi / Nearly adequate","Tidak mencukupi / Inadequate")))</f>
        <v/>
      </c>
      <c r="BL137" s="31" t="str">
        <f>IF(OR($B137="",$L137="",$AX137=""),"",IFERROR(IF(BI137&gt;=0,0,-BI137/(12*IF($AZ137=0,BC137,((1+$AZ137)^BC137-1)/$AZ137))),""))</f>
        <v/>
      </c>
      <c r="BM137" s="34" t="str">
        <f>IFERROR(AVERAGE(Y137:AB137),"")</f>
        <v/>
      </c>
      <c r="BN137" s="34" t="str">
        <f>IFERROR(AVERAGE(AC137:AE137),"")</f>
        <v/>
      </c>
      <c r="BO137" s="34" t="str">
        <f>IFERROR(AVERAGE(AF137:AH137),"")</f>
        <v/>
      </c>
      <c r="BP137" s="34" t="str">
        <f>IFERROR(AVERAGE(AI137:AK137),"")</f>
        <v/>
      </c>
      <c r="BQ137" s="34" t="str">
        <f>IFERROR(AVERAGE(AL137:AN137),"")</f>
        <v/>
      </c>
      <c r="BR137" s="34" t="str">
        <f>IFERROR(AVERAGE(AO137:AQ137),"")</f>
        <v/>
      </c>
      <c r="BS137" s="34" t="str">
        <f>IFERROR(AVERAGE(AR137:AT137),"")</f>
        <v/>
      </c>
      <c r="BT137" s="34" t="str">
        <f>IFERROR(AVERAGE(AU137:AW137),"")</f>
        <v/>
      </c>
      <c r="BU137" s="34" t="str">
        <f>IFERROR(AVERAGE(Y137:AW137),"")</f>
        <v/>
      </c>
      <c r="BV137" s="24" t="str">
        <f>IF(BU137="","",IF(BU137&gt;=3.67,"Tinggi / High",IF(BU137&gt;=2.34,"Sederhana / Moderate","Rendah / Low")))</f>
        <v/>
      </c>
      <c r="BW137" s="30" t="str">
        <f>IF($B137="","",COUNTIF(Q137:X137,"Ya / Yes"))</f>
        <v/>
      </c>
    </row>
    <row r="138" spans="1:75" ht="15.75" customHeight="1" x14ac:dyDescent="0.2">
      <c r="A138" s="24" t="str">
        <f>IF($B138="","",ROW()-7)</f>
        <v/>
      </c>
      <c r="B138" s="25"/>
      <c r="C138" s="26"/>
      <c r="D138" s="25"/>
      <c r="E138" s="25"/>
      <c r="F138" s="25"/>
      <c r="G138" s="25"/>
      <c r="H138" s="25"/>
      <c r="I138" s="27"/>
      <c r="J138" s="25"/>
      <c r="K138" s="25"/>
      <c r="L138" s="27"/>
      <c r="M138" s="28"/>
      <c r="N138" s="28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8"/>
      <c r="AZ138" s="29"/>
      <c r="BA138" s="29"/>
      <c r="BB138" s="27"/>
      <c r="BC138" s="30" t="str">
        <f>IF(OR($B138="",$L138="",$AX138=""),"",MAX(0,$L138-$AX138))</f>
        <v/>
      </c>
      <c r="BD138" s="31" t="str">
        <f>IF(OR($B138="",$L138="",$AX138=""),"",IFERROR($M138*(1+$BA138)^BC138,""))</f>
        <v/>
      </c>
      <c r="BE138" s="31" t="str">
        <f>IF(OR($B138="",$L138="",$AX138=""),"",IFERROR(BD138*12*$BB138,""))</f>
        <v/>
      </c>
      <c r="BF138" s="31" t="str">
        <f>IF(OR($B138="",$L138="",$AX138=""),"",IFERROR($N138*(1+$AZ138)^BC138,""))</f>
        <v/>
      </c>
      <c r="BG138" s="31" t="str">
        <f>IF(OR($B138="",$L138="",$AX138=""),"",IFERROR($AY138*12*IF($AZ138=0,BC138,((1+$AZ138)^BC138-1)/$AZ138),""))</f>
        <v/>
      </c>
      <c r="BH138" s="31" t="str">
        <f>IF(OR($B138="",$L138="",$AX138=""),"",IFERROR(BF138+BG138,""))</f>
        <v/>
      </c>
      <c r="BI138" s="32" t="str">
        <f>IF(OR($B138="",$L138="",$AX138=""),"",IFERROR(BH138-BE138,""))</f>
        <v/>
      </c>
      <c r="BJ138" s="33" t="str">
        <f>IF(OR($B138="",$L138="",$AX138=""),"",IFERROR(BH138/BE138,""))</f>
        <v/>
      </c>
      <c r="BK138" s="24" t="str">
        <f>IF(NOT(ISNUMBER(BJ138)),"",IF(BJ138&gt;=1,"Mencukupi / Adequate",IF(BJ138&gt;=0.75,"Hampir mencukupi / Nearly adequate","Tidak mencukupi / Inadequate")))</f>
        <v/>
      </c>
      <c r="BL138" s="31" t="str">
        <f>IF(OR($B138="",$L138="",$AX138=""),"",IFERROR(IF(BI138&gt;=0,0,-BI138/(12*IF($AZ138=0,BC138,((1+$AZ138)^BC138-1)/$AZ138))),""))</f>
        <v/>
      </c>
      <c r="BM138" s="34" t="str">
        <f>IFERROR(AVERAGE(Y138:AB138),"")</f>
        <v/>
      </c>
      <c r="BN138" s="34" t="str">
        <f>IFERROR(AVERAGE(AC138:AE138),"")</f>
        <v/>
      </c>
      <c r="BO138" s="34" t="str">
        <f>IFERROR(AVERAGE(AF138:AH138),"")</f>
        <v/>
      </c>
      <c r="BP138" s="34" t="str">
        <f>IFERROR(AVERAGE(AI138:AK138),"")</f>
        <v/>
      </c>
      <c r="BQ138" s="34" t="str">
        <f>IFERROR(AVERAGE(AL138:AN138),"")</f>
        <v/>
      </c>
      <c r="BR138" s="34" t="str">
        <f>IFERROR(AVERAGE(AO138:AQ138),"")</f>
        <v/>
      </c>
      <c r="BS138" s="34" t="str">
        <f>IFERROR(AVERAGE(AR138:AT138),"")</f>
        <v/>
      </c>
      <c r="BT138" s="34" t="str">
        <f>IFERROR(AVERAGE(AU138:AW138),"")</f>
        <v/>
      </c>
      <c r="BU138" s="34" t="str">
        <f>IFERROR(AVERAGE(Y138:AW138),"")</f>
        <v/>
      </c>
      <c r="BV138" s="24" t="str">
        <f>IF(BU138="","",IF(BU138&gt;=3.67,"Tinggi / High",IF(BU138&gt;=2.34,"Sederhana / Moderate","Rendah / Low")))</f>
        <v/>
      </c>
      <c r="BW138" s="30" t="str">
        <f>IF($B138="","",COUNTIF(Q138:X138,"Ya / Yes"))</f>
        <v/>
      </c>
    </row>
    <row r="139" spans="1:75" ht="15.75" customHeight="1" x14ac:dyDescent="0.2">
      <c r="A139" s="24" t="str">
        <f>IF($B139="","",ROW()-7)</f>
        <v/>
      </c>
      <c r="B139" s="25"/>
      <c r="C139" s="26"/>
      <c r="D139" s="25"/>
      <c r="E139" s="25"/>
      <c r="F139" s="25"/>
      <c r="G139" s="25"/>
      <c r="H139" s="25"/>
      <c r="I139" s="27"/>
      <c r="J139" s="25"/>
      <c r="K139" s="25"/>
      <c r="L139" s="27"/>
      <c r="M139" s="28"/>
      <c r="N139" s="28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8"/>
      <c r="AZ139" s="29"/>
      <c r="BA139" s="29"/>
      <c r="BB139" s="27"/>
      <c r="BC139" s="30" t="str">
        <f>IF(OR($B139="",$L139="",$AX139=""),"",MAX(0,$L139-$AX139))</f>
        <v/>
      </c>
      <c r="BD139" s="31" t="str">
        <f>IF(OR($B139="",$L139="",$AX139=""),"",IFERROR($M139*(1+$BA139)^BC139,""))</f>
        <v/>
      </c>
      <c r="BE139" s="31" t="str">
        <f>IF(OR($B139="",$L139="",$AX139=""),"",IFERROR(BD139*12*$BB139,""))</f>
        <v/>
      </c>
      <c r="BF139" s="31" t="str">
        <f>IF(OR($B139="",$L139="",$AX139=""),"",IFERROR($N139*(1+$AZ139)^BC139,""))</f>
        <v/>
      </c>
      <c r="BG139" s="31" t="str">
        <f>IF(OR($B139="",$L139="",$AX139=""),"",IFERROR($AY139*12*IF($AZ139=0,BC139,((1+$AZ139)^BC139-1)/$AZ139),""))</f>
        <v/>
      </c>
      <c r="BH139" s="31" t="str">
        <f>IF(OR($B139="",$L139="",$AX139=""),"",IFERROR(BF139+BG139,""))</f>
        <v/>
      </c>
      <c r="BI139" s="32" t="str">
        <f>IF(OR($B139="",$L139="",$AX139=""),"",IFERROR(BH139-BE139,""))</f>
        <v/>
      </c>
      <c r="BJ139" s="33" t="str">
        <f>IF(OR($B139="",$L139="",$AX139=""),"",IFERROR(BH139/BE139,""))</f>
        <v/>
      </c>
      <c r="BK139" s="24" t="str">
        <f>IF(NOT(ISNUMBER(BJ139)),"",IF(BJ139&gt;=1,"Mencukupi / Adequate",IF(BJ139&gt;=0.75,"Hampir mencukupi / Nearly adequate","Tidak mencukupi / Inadequate")))</f>
        <v/>
      </c>
      <c r="BL139" s="31" t="str">
        <f>IF(OR($B139="",$L139="",$AX139=""),"",IFERROR(IF(BI139&gt;=0,0,-BI139/(12*IF($AZ139=0,BC139,((1+$AZ139)^BC139-1)/$AZ139))),""))</f>
        <v/>
      </c>
      <c r="BM139" s="34" t="str">
        <f>IFERROR(AVERAGE(Y139:AB139),"")</f>
        <v/>
      </c>
      <c r="BN139" s="34" t="str">
        <f>IFERROR(AVERAGE(AC139:AE139),"")</f>
        <v/>
      </c>
      <c r="BO139" s="34" t="str">
        <f>IFERROR(AVERAGE(AF139:AH139),"")</f>
        <v/>
      </c>
      <c r="BP139" s="34" t="str">
        <f>IFERROR(AVERAGE(AI139:AK139),"")</f>
        <v/>
      </c>
      <c r="BQ139" s="34" t="str">
        <f>IFERROR(AVERAGE(AL139:AN139),"")</f>
        <v/>
      </c>
      <c r="BR139" s="34" t="str">
        <f>IFERROR(AVERAGE(AO139:AQ139),"")</f>
        <v/>
      </c>
      <c r="BS139" s="34" t="str">
        <f>IFERROR(AVERAGE(AR139:AT139),"")</f>
        <v/>
      </c>
      <c r="BT139" s="34" t="str">
        <f>IFERROR(AVERAGE(AU139:AW139),"")</f>
        <v/>
      </c>
      <c r="BU139" s="34" t="str">
        <f>IFERROR(AVERAGE(Y139:AW139),"")</f>
        <v/>
      </c>
      <c r="BV139" s="24" t="str">
        <f>IF(BU139="","",IF(BU139&gt;=3.67,"Tinggi / High",IF(BU139&gt;=2.34,"Sederhana / Moderate","Rendah / Low")))</f>
        <v/>
      </c>
      <c r="BW139" s="30" t="str">
        <f>IF($B139="","",COUNTIF(Q139:X139,"Ya / Yes"))</f>
        <v/>
      </c>
    </row>
    <row r="140" spans="1:75" ht="15.75" customHeight="1" x14ac:dyDescent="0.2">
      <c r="A140" s="24" t="str">
        <f>IF($B140="","",ROW()-7)</f>
        <v/>
      </c>
      <c r="B140" s="25"/>
      <c r="C140" s="26"/>
      <c r="D140" s="25"/>
      <c r="E140" s="25"/>
      <c r="F140" s="25"/>
      <c r="G140" s="25"/>
      <c r="H140" s="25"/>
      <c r="I140" s="27"/>
      <c r="J140" s="25"/>
      <c r="K140" s="25"/>
      <c r="L140" s="27"/>
      <c r="M140" s="28"/>
      <c r="N140" s="28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8"/>
      <c r="AZ140" s="29"/>
      <c r="BA140" s="29"/>
      <c r="BB140" s="27"/>
      <c r="BC140" s="30" t="str">
        <f>IF(OR($B140="",$L140="",$AX140=""),"",MAX(0,$L140-$AX140))</f>
        <v/>
      </c>
      <c r="BD140" s="31" t="str">
        <f>IF(OR($B140="",$L140="",$AX140=""),"",IFERROR($M140*(1+$BA140)^BC140,""))</f>
        <v/>
      </c>
      <c r="BE140" s="31" t="str">
        <f>IF(OR($B140="",$L140="",$AX140=""),"",IFERROR(BD140*12*$BB140,""))</f>
        <v/>
      </c>
      <c r="BF140" s="31" t="str">
        <f>IF(OR($B140="",$L140="",$AX140=""),"",IFERROR($N140*(1+$AZ140)^BC140,""))</f>
        <v/>
      </c>
      <c r="BG140" s="31" t="str">
        <f>IF(OR($B140="",$L140="",$AX140=""),"",IFERROR($AY140*12*IF($AZ140=0,BC140,((1+$AZ140)^BC140-1)/$AZ140),""))</f>
        <v/>
      </c>
      <c r="BH140" s="31" t="str">
        <f>IF(OR($B140="",$L140="",$AX140=""),"",IFERROR(BF140+BG140,""))</f>
        <v/>
      </c>
      <c r="BI140" s="32" t="str">
        <f>IF(OR($B140="",$L140="",$AX140=""),"",IFERROR(BH140-BE140,""))</f>
        <v/>
      </c>
      <c r="BJ140" s="33" t="str">
        <f>IF(OR($B140="",$L140="",$AX140=""),"",IFERROR(BH140/BE140,""))</f>
        <v/>
      </c>
      <c r="BK140" s="24" t="str">
        <f>IF(NOT(ISNUMBER(BJ140)),"",IF(BJ140&gt;=1,"Mencukupi / Adequate",IF(BJ140&gt;=0.75,"Hampir mencukupi / Nearly adequate","Tidak mencukupi / Inadequate")))</f>
        <v/>
      </c>
      <c r="BL140" s="31" t="str">
        <f>IF(OR($B140="",$L140="",$AX140=""),"",IFERROR(IF(BI140&gt;=0,0,-BI140/(12*IF($AZ140=0,BC140,((1+$AZ140)^BC140-1)/$AZ140))),""))</f>
        <v/>
      </c>
      <c r="BM140" s="34" t="str">
        <f>IFERROR(AVERAGE(Y140:AB140),"")</f>
        <v/>
      </c>
      <c r="BN140" s="34" t="str">
        <f>IFERROR(AVERAGE(AC140:AE140),"")</f>
        <v/>
      </c>
      <c r="BO140" s="34" t="str">
        <f>IFERROR(AVERAGE(AF140:AH140),"")</f>
        <v/>
      </c>
      <c r="BP140" s="34" t="str">
        <f>IFERROR(AVERAGE(AI140:AK140),"")</f>
        <v/>
      </c>
      <c r="BQ140" s="34" t="str">
        <f>IFERROR(AVERAGE(AL140:AN140),"")</f>
        <v/>
      </c>
      <c r="BR140" s="34" t="str">
        <f>IFERROR(AVERAGE(AO140:AQ140),"")</f>
        <v/>
      </c>
      <c r="BS140" s="34" t="str">
        <f>IFERROR(AVERAGE(AR140:AT140),"")</f>
        <v/>
      </c>
      <c r="BT140" s="34" t="str">
        <f>IFERROR(AVERAGE(AU140:AW140),"")</f>
        <v/>
      </c>
      <c r="BU140" s="34" t="str">
        <f>IFERROR(AVERAGE(Y140:AW140),"")</f>
        <v/>
      </c>
      <c r="BV140" s="24" t="str">
        <f>IF(BU140="","",IF(BU140&gt;=3.67,"Tinggi / High",IF(BU140&gt;=2.34,"Sederhana / Moderate","Rendah / Low")))</f>
        <v/>
      </c>
      <c r="BW140" s="30" t="str">
        <f>IF($B140="","",COUNTIF(Q140:X140,"Ya / Yes"))</f>
        <v/>
      </c>
    </row>
    <row r="141" spans="1:75" ht="15.75" customHeight="1" x14ac:dyDescent="0.2">
      <c r="A141" s="24" t="str">
        <f>IF($B141="","",ROW()-7)</f>
        <v/>
      </c>
      <c r="B141" s="25"/>
      <c r="C141" s="26"/>
      <c r="D141" s="25"/>
      <c r="E141" s="25"/>
      <c r="F141" s="25"/>
      <c r="G141" s="25"/>
      <c r="H141" s="25"/>
      <c r="I141" s="27"/>
      <c r="J141" s="25"/>
      <c r="K141" s="25"/>
      <c r="L141" s="27"/>
      <c r="M141" s="28"/>
      <c r="N141" s="28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8"/>
      <c r="AZ141" s="29"/>
      <c r="BA141" s="29"/>
      <c r="BB141" s="27"/>
      <c r="BC141" s="30" t="str">
        <f>IF(OR($B141="",$L141="",$AX141=""),"",MAX(0,$L141-$AX141))</f>
        <v/>
      </c>
      <c r="BD141" s="31" t="str">
        <f>IF(OR($B141="",$L141="",$AX141=""),"",IFERROR($M141*(1+$BA141)^BC141,""))</f>
        <v/>
      </c>
      <c r="BE141" s="31" t="str">
        <f>IF(OR($B141="",$L141="",$AX141=""),"",IFERROR(BD141*12*$BB141,""))</f>
        <v/>
      </c>
      <c r="BF141" s="31" t="str">
        <f>IF(OR($B141="",$L141="",$AX141=""),"",IFERROR($N141*(1+$AZ141)^BC141,""))</f>
        <v/>
      </c>
      <c r="BG141" s="31" t="str">
        <f>IF(OR($B141="",$L141="",$AX141=""),"",IFERROR($AY141*12*IF($AZ141=0,BC141,((1+$AZ141)^BC141-1)/$AZ141),""))</f>
        <v/>
      </c>
      <c r="BH141" s="31" t="str">
        <f>IF(OR($B141="",$L141="",$AX141=""),"",IFERROR(BF141+BG141,""))</f>
        <v/>
      </c>
      <c r="BI141" s="32" t="str">
        <f>IF(OR($B141="",$L141="",$AX141=""),"",IFERROR(BH141-BE141,""))</f>
        <v/>
      </c>
      <c r="BJ141" s="33" t="str">
        <f>IF(OR($B141="",$L141="",$AX141=""),"",IFERROR(BH141/BE141,""))</f>
        <v/>
      </c>
      <c r="BK141" s="24" t="str">
        <f>IF(NOT(ISNUMBER(BJ141)),"",IF(BJ141&gt;=1,"Mencukupi / Adequate",IF(BJ141&gt;=0.75,"Hampir mencukupi / Nearly adequate","Tidak mencukupi / Inadequate")))</f>
        <v/>
      </c>
      <c r="BL141" s="31" t="str">
        <f>IF(OR($B141="",$L141="",$AX141=""),"",IFERROR(IF(BI141&gt;=0,0,-BI141/(12*IF($AZ141=0,BC141,((1+$AZ141)^BC141-1)/$AZ141))),""))</f>
        <v/>
      </c>
      <c r="BM141" s="34" t="str">
        <f>IFERROR(AVERAGE(Y141:AB141),"")</f>
        <v/>
      </c>
      <c r="BN141" s="34" t="str">
        <f>IFERROR(AVERAGE(AC141:AE141),"")</f>
        <v/>
      </c>
      <c r="BO141" s="34" t="str">
        <f>IFERROR(AVERAGE(AF141:AH141),"")</f>
        <v/>
      </c>
      <c r="BP141" s="34" t="str">
        <f>IFERROR(AVERAGE(AI141:AK141),"")</f>
        <v/>
      </c>
      <c r="BQ141" s="34" t="str">
        <f>IFERROR(AVERAGE(AL141:AN141),"")</f>
        <v/>
      </c>
      <c r="BR141" s="34" t="str">
        <f>IFERROR(AVERAGE(AO141:AQ141),"")</f>
        <v/>
      </c>
      <c r="BS141" s="34" t="str">
        <f>IFERROR(AVERAGE(AR141:AT141),"")</f>
        <v/>
      </c>
      <c r="BT141" s="34" t="str">
        <f>IFERROR(AVERAGE(AU141:AW141),"")</f>
        <v/>
      </c>
      <c r="BU141" s="34" t="str">
        <f>IFERROR(AVERAGE(Y141:AW141),"")</f>
        <v/>
      </c>
      <c r="BV141" s="24" t="str">
        <f>IF(BU141="","",IF(BU141&gt;=3.67,"Tinggi / High",IF(BU141&gt;=2.34,"Sederhana / Moderate","Rendah / Low")))</f>
        <v/>
      </c>
      <c r="BW141" s="30" t="str">
        <f>IF($B141="","",COUNTIF(Q141:X141,"Ya / Yes"))</f>
        <v/>
      </c>
    </row>
    <row r="142" spans="1:75" ht="15.75" customHeight="1" x14ac:dyDescent="0.2">
      <c r="A142" s="24" t="str">
        <f>IF($B142="","",ROW()-7)</f>
        <v/>
      </c>
      <c r="B142" s="25"/>
      <c r="C142" s="26"/>
      <c r="D142" s="25"/>
      <c r="E142" s="25"/>
      <c r="F142" s="25"/>
      <c r="G142" s="25"/>
      <c r="H142" s="25"/>
      <c r="I142" s="27"/>
      <c r="J142" s="25"/>
      <c r="K142" s="25"/>
      <c r="L142" s="27"/>
      <c r="M142" s="28"/>
      <c r="N142" s="28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8"/>
      <c r="AZ142" s="29"/>
      <c r="BA142" s="29"/>
      <c r="BB142" s="27"/>
      <c r="BC142" s="30" t="str">
        <f>IF(OR($B142="",$L142="",$AX142=""),"",MAX(0,$L142-$AX142))</f>
        <v/>
      </c>
      <c r="BD142" s="31" t="str">
        <f>IF(OR($B142="",$L142="",$AX142=""),"",IFERROR($M142*(1+$BA142)^BC142,""))</f>
        <v/>
      </c>
      <c r="BE142" s="31" t="str">
        <f>IF(OR($B142="",$L142="",$AX142=""),"",IFERROR(BD142*12*$BB142,""))</f>
        <v/>
      </c>
      <c r="BF142" s="31" t="str">
        <f>IF(OR($B142="",$L142="",$AX142=""),"",IFERROR($N142*(1+$AZ142)^BC142,""))</f>
        <v/>
      </c>
      <c r="BG142" s="31" t="str">
        <f>IF(OR($B142="",$L142="",$AX142=""),"",IFERROR($AY142*12*IF($AZ142=0,BC142,((1+$AZ142)^BC142-1)/$AZ142),""))</f>
        <v/>
      </c>
      <c r="BH142" s="31" t="str">
        <f>IF(OR($B142="",$L142="",$AX142=""),"",IFERROR(BF142+BG142,""))</f>
        <v/>
      </c>
      <c r="BI142" s="32" t="str">
        <f>IF(OR($B142="",$L142="",$AX142=""),"",IFERROR(BH142-BE142,""))</f>
        <v/>
      </c>
      <c r="BJ142" s="33" t="str">
        <f>IF(OR($B142="",$L142="",$AX142=""),"",IFERROR(BH142/BE142,""))</f>
        <v/>
      </c>
      <c r="BK142" s="24" t="str">
        <f>IF(NOT(ISNUMBER(BJ142)),"",IF(BJ142&gt;=1,"Mencukupi / Adequate",IF(BJ142&gt;=0.75,"Hampir mencukupi / Nearly adequate","Tidak mencukupi / Inadequate")))</f>
        <v/>
      </c>
      <c r="BL142" s="31" t="str">
        <f>IF(OR($B142="",$L142="",$AX142=""),"",IFERROR(IF(BI142&gt;=0,0,-BI142/(12*IF($AZ142=0,BC142,((1+$AZ142)^BC142-1)/$AZ142))),""))</f>
        <v/>
      </c>
      <c r="BM142" s="34" t="str">
        <f>IFERROR(AVERAGE(Y142:AB142),"")</f>
        <v/>
      </c>
      <c r="BN142" s="34" t="str">
        <f>IFERROR(AVERAGE(AC142:AE142),"")</f>
        <v/>
      </c>
      <c r="BO142" s="34" t="str">
        <f>IFERROR(AVERAGE(AF142:AH142),"")</f>
        <v/>
      </c>
      <c r="BP142" s="34" t="str">
        <f>IFERROR(AVERAGE(AI142:AK142),"")</f>
        <v/>
      </c>
      <c r="BQ142" s="34" t="str">
        <f>IFERROR(AVERAGE(AL142:AN142),"")</f>
        <v/>
      </c>
      <c r="BR142" s="34" t="str">
        <f>IFERROR(AVERAGE(AO142:AQ142),"")</f>
        <v/>
      </c>
      <c r="BS142" s="34" t="str">
        <f>IFERROR(AVERAGE(AR142:AT142),"")</f>
        <v/>
      </c>
      <c r="BT142" s="34" t="str">
        <f>IFERROR(AVERAGE(AU142:AW142),"")</f>
        <v/>
      </c>
      <c r="BU142" s="34" t="str">
        <f>IFERROR(AVERAGE(Y142:AW142),"")</f>
        <v/>
      </c>
      <c r="BV142" s="24" t="str">
        <f>IF(BU142="","",IF(BU142&gt;=3.67,"Tinggi / High",IF(BU142&gt;=2.34,"Sederhana / Moderate","Rendah / Low")))</f>
        <v/>
      </c>
      <c r="BW142" s="30" t="str">
        <f>IF($B142="","",COUNTIF(Q142:X142,"Ya / Yes"))</f>
        <v/>
      </c>
    </row>
    <row r="143" spans="1:75" ht="15.75" customHeight="1" x14ac:dyDescent="0.2">
      <c r="A143" s="24" t="str">
        <f>IF($B143="","",ROW()-7)</f>
        <v/>
      </c>
      <c r="B143" s="25"/>
      <c r="C143" s="26"/>
      <c r="D143" s="25"/>
      <c r="E143" s="25"/>
      <c r="F143" s="25"/>
      <c r="G143" s="25"/>
      <c r="H143" s="25"/>
      <c r="I143" s="27"/>
      <c r="J143" s="25"/>
      <c r="K143" s="25"/>
      <c r="L143" s="27"/>
      <c r="M143" s="28"/>
      <c r="N143" s="28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8"/>
      <c r="AZ143" s="29"/>
      <c r="BA143" s="29"/>
      <c r="BB143" s="27"/>
      <c r="BC143" s="30" t="str">
        <f>IF(OR($B143="",$L143="",$AX143=""),"",MAX(0,$L143-$AX143))</f>
        <v/>
      </c>
      <c r="BD143" s="31" t="str">
        <f>IF(OR($B143="",$L143="",$AX143=""),"",IFERROR($M143*(1+$BA143)^BC143,""))</f>
        <v/>
      </c>
      <c r="BE143" s="31" t="str">
        <f>IF(OR($B143="",$L143="",$AX143=""),"",IFERROR(BD143*12*$BB143,""))</f>
        <v/>
      </c>
      <c r="BF143" s="31" t="str">
        <f>IF(OR($B143="",$L143="",$AX143=""),"",IFERROR($N143*(1+$AZ143)^BC143,""))</f>
        <v/>
      </c>
      <c r="BG143" s="31" t="str">
        <f>IF(OR($B143="",$L143="",$AX143=""),"",IFERROR($AY143*12*IF($AZ143=0,BC143,((1+$AZ143)^BC143-1)/$AZ143),""))</f>
        <v/>
      </c>
      <c r="BH143" s="31" t="str">
        <f>IF(OR($B143="",$L143="",$AX143=""),"",IFERROR(BF143+BG143,""))</f>
        <v/>
      </c>
      <c r="BI143" s="32" t="str">
        <f>IF(OR($B143="",$L143="",$AX143=""),"",IFERROR(BH143-BE143,""))</f>
        <v/>
      </c>
      <c r="BJ143" s="33" t="str">
        <f>IF(OR($B143="",$L143="",$AX143=""),"",IFERROR(BH143/BE143,""))</f>
        <v/>
      </c>
      <c r="BK143" s="24" t="str">
        <f>IF(NOT(ISNUMBER(BJ143)),"",IF(BJ143&gt;=1,"Mencukupi / Adequate",IF(BJ143&gt;=0.75,"Hampir mencukupi / Nearly adequate","Tidak mencukupi / Inadequate")))</f>
        <v/>
      </c>
      <c r="BL143" s="31" t="str">
        <f>IF(OR($B143="",$L143="",$AX143=""),"",IFERROR(IF(BI143&gt;=0,0,-BI143/(12*IF($AZ143=0,BC143,((1+$AZ143)^BC143-1)/$AZ143))),""))</f>
        <v/>
      </c>
      <c r="BM143" s="34" t="str">
        <f>IFERROR(AVERAGE(Y143:AB143),"")</f>
        <v/>
      </c>
      <c r="BN143" s="34" t="str">
        <f>IFERROR(AVERAGE(AC143:AE143),"")</f>
        <v/>
      </c>
      <c r="BO143" s="34" t="str">
        <f>IFERROR(AVERAGE(AF143:AH143),"")</f>
        <v/>
      </c>
      <c r="BP143" s="34" t="str">
        <f>IFERROR(AVERAGE(AI143:AK143),"")</f>
        <v/>
      </c>
      <c r="BQ143" s="34" t="str">
        <f>IFERROR(AVERAGE(AL143:AN143),"")</f>
        <v/>
      </c>
      <c r="BR143" s="34" t="str">
        <f>IFERROR(AVERAGE(AO143:AQ143),"")</f>
        <v/>
      </c>
      <c r="BS143" s="34" t="str">
        <f>IFERROR(AVERAGE(AR143:AT143),"")</f>
        <v/>
      </c>
      <c r="BT143" s="34" t="str">
        <f>IFERROR(AVERAGE(AU143:AW143),"")</f>
        <v/>
      </c>
      <c r="BU143" s="34" t="str">
        <f>IFERROR(AVERAGE(Y143:AW143),"")</f>
        <v/>
      </c>
      <c r="BV143" s="24" t="str">
        <f>IF(BU143="","",IF(BU143&gt;=3.67,"Tinggi / High",IF(BU143&gt;=2.34,"Sederhana / Moderate","Rendah / Low")))</f>
        <v/>
      </c>
      <c r="BW143" s="30" t="str">
        <f>IF($B143="","",COUNTIF(Q143:X143,"Ya / Yes"))</f>
        <v/>
      </c>
    </row>
    <row r="144" spans="1:75" ht="15.75" customHeight="1" x14ac:dyDescent="0.2">
      <c r="A144" s="24" t="str">
        <f>IF($B144="","",ROW()-7)</f>
        <v/>
      </c>
      <c r="B144" s="25"/>
      <c r="C144" s="26"/>
      <c r="D144" s="25"/>
      <c r="E144" s="25"/>
      <c r="F144" s="25"/>
      <c r="G144" s="25"/>
      <c r="H144" s="25"/>
      <c r="I144" s="27"/>
      <c r="J144" s="25"/>
      <c r="K144" s="25"/>
      <c r="L144" s="27"/>
      <c r="M144" s="28"/>
      <c r="N144" s="28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8"/>
      <c r="AZ144" s="29"/>
      <c r="BA144" s="29"/>
      <c r="BB144" s="27"/>
      <c r="BC144" s="30" t="str">
        <f>IF(OR($B144="",$L144="",$AX144=""),"",MAX(0,$L144-$AX144))</f>
        <v/>
      </c>
      <c r="BD144" s="31" t="str">
        <f>IF(OR($B144="",$L144="",$AX144=""),"",IFERROR($M144*(1+$BA144)^BC144,""))</f>
        <v/>
      </c>
      <c r="BE144" s="31" t="str">
        <f>IF(OR($B144="",$L144="",$AX144=""),"",IFERROR(BD144*12*$BB144,""))</f>
        <v/>
      </c>
      <c r="BF144" s="31" t="str">
        <f>IF(OR($B144="",$L144="",$AX144=""),"",IFERROR($N144*(1+$AZ144)^BC144,""))</f>
        <v/>
      </c>
      <c r="BG144" s="31" t="str">
        <f>IF(OR($B144="",$L144="",$AX144=""),"",IFERROR($AY144*12*IF($AZ144=0,BC144,((1+$AZ144)^BC144-1)/$AZ144),""))</f>
        <v/>
      </c>
      <c r="BH144" s="31" t="str">
        <f>IF(OR($B144="",$L144="",$AX144=""),"",IFERROR(BF144+BG144,""))</f>
        <v/>
      </c>
      <c r="BI144" s="32" t="str">
        <f>IF(OR($B144="",$L144="",$AX144=""),"",IFERROR(BH144-BE144,""))</f>
        <v/>
      </c>
      <c r="BJ144" s="33" t="str">
        <f>IF(OR($B144="",$L144="",$AX144=""),"",IFERROR(BH144/BE144,""))</f>
        <v/>
      </c>
      <c r="BK144" s="24" t="str">
        <f>IF(NOT(ISNUMBER(BJ144)),"",IF(BJ144&gt;=1,"Mencukupi / Adequate",IF(BJ144&gt;=0.75,"Hampir mencukupi / Nearly adequate","Tidak mencukupi / Inadequate")))</f>
        <v/>
      </c>
      <c r="BL144" s="31" t="str">
        <f>IF(OR($B144="",$L144="",$AX144=""),"",IFERROR(IF(BI144&gt;=0,0,-BI144/(12*IF($AZ144=0,BC144,((1+$AZ144)^BC144-1)/$AZ144))),""))</f>
        <v/>
      </c>
      <c r="BM144" s="34" t="str">
        <f>IFERROR(AVERAGE(Y144:AB144),"")</f>
        <v/>
      </c>
      <c r="BN144" s="34" t="str">
        <f>IFERROR(AVERAGE(AC144:AE144),"")</f>
        <v/>
      </c>
      <c r="BO144" s="34" t="str">
        <f>IFERROR(AVERAGE(AF144:AH144),"")</f>
        <v/>
      </c>
      <c r="BP144" s="34" t="str">
        <f>IFERROR(AVERAGE(AI144:AK144),"")</f>
        <v/>
      </c>
      <c r="BQ144" s="34" t="str">
        <f>IFERROR(AVERAGE(AL144:AN144),"")</f>
        <v/>
      </c>
      <c r="BR144" s="34" t="str">
        <f>IFERROR(AVERAGE(AO144:AQ144),"")</f>
        <v/>
      </c>
      <c r="BS144" s="34" t="str">
        <f>IFERROR(AVERAGE(AR144:AT144),"")</f>
        <v/>
      </c>
      <c r="BT144" s="34" t="str">
        <f>IFERROR(AVERAGE(AU144:AW144),"")</f>
        <v/>
      </c>
      <c r="BU144" s="34" t="str">
        <f>IFERROR(AVERAGE(Y144:AW144),"")</f>
        <v/>
      </c>
      <c r="BV144" s="24" t="str">
        <f>IF(BU144="","",IF(BU144&gt;=3.67,"Tinggi / High",IF(BU144&gt;=2.34,"Sederhana / Moderate","Rendah / Low")))</f>
        <v/>
      </c>
      <c r="BW144" s="30" t="str">
        <f>IF($B144="","",COUNTIF(Q144:X144,"Ya / Yes"))</f>
        <v/>
      </c>
    </row>
    <row r="145" spans="1:75" ht="15.75" customHeight="1" x14ac:dyDescent="0.2">
      <c r="A145" s="24" t="str">
        <f>IF($B145="","",ROW()-7)</f>
        <v/>
      </c>
      <c r="B145" s="25"/>
      <c r="C145" s="26"/>
      <c r="D145" s="25"/>
      <c r="E145" s="25"/>
      <c r="F145" s="25"/>
      <c r="G145" s="25"/>
      <c r="H145" s="25"/>
      <c r="I145" s="27"/>
      <c r="J145" s="25"/>
      <c r="K145" s="25"/>
      <c r="L145" s="27"/>
      <c r="M145" s="28"/>
      <c r="N145" s="28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8"/>
      <c r="AZ145" s="29"/>
      <c r="BA145" s="29"/>
      <c r="BB145" s="27"/>
      <c r="BC145" s="30" t="str">
        <f>IF(OR($B145="",$L145="",$AX145=""),"",MAX(0,$L145-$AX145))</f>
        <v/>
      </c>
      <c r="BD145" s="31" t="str">
        <f>IF(OR($B145="",$L145="",$AX145=""),"",IFERROR($M145*(1+$BA145)^BC145,""))</f>
        <v/>
      </c>
      <c r="BE145" s="31" t="str">
        <f>IF(OR($B145="",$L145="",$AX145=""),"",IFERROR(BD145*12*$BB145,""))</f>
        <v/>
      </c>
      <c r="BF145" s="31" t="str">
        <f>IF(OR($B145="",$L145="",$AX145=""),"",IFERROR($N145*(1+$AZ145)^BC145,""))</f>
        <v/>
      </c>
      <c r="BG145" s="31" t="str">
        <f>IF(OR($B145="",$L145="",$AX145=""),"",IFERROR($AY145*12*IF($AZ145=0,BC145,((1+$AZ145)^BC145-1)/$AZ145),""))</f>
        <v/>
      </c>
      <c r="BH145" s="31" t="str">
        <f>IF(OR($B145="",$L145="",$AX145=""),"",IFERROR(BF145+BG145,""))</f>
        <v/>
      </c>
      <c r="BI145" s="32" t="str">
        <f>IF(OR($B145="",$L145="",$AX145=""),"",IFERROR(BH145-BE145,""))</f>
        <v/>
      </c>
      <c r="BJ145" s="33" t="str">
        <f>IF(OR($B145="",$L145="",$AX145=""),"",IFERROR(BH145/BE145,""))</f>
        <v/>
      </c>
      <c r="BK145" s="24" t="str">
        <f>IF(NOT(ISNUMBER(BJ145)),"",IF(BJ145&gt;=1,"Mencukupi / Adequate",IF(BJ145&gt;=0.75,"Hampir mencukupi / Nearly adequate","Tidak mencukupi / Inadequate")))</f>
        <v/>
      </c>
      <c r="BL145" s="31" t="str">
        <f>IF(OR($B145="",$L145="",$AX145=""),"",IFERROR(IF(BI145&gt;=0,0,-BI145/(12*IF($AZ145=0,BC145,((1+$AZ145)^BC145-1)/$AZ145))),""))</f>
        <v/>
      </c>
      <c r="BM145" s="34" t="str">
        <f>IFERROR(AVERAGE(Y145:AB145),"")</f>
        <v/>
      </c>
      <c r="BN145" s="34" t="str">
        <f>IFERROR(AVERAGE(AC145:AE145),"")</f>
        <v/>
      </c>
      <c r="BO145" s="34" t="str">
        <f>IFERROR(AVERAGE(AF145:AH145),"")</f>
        <v/>
      </c>
      <c r="BP145" s="34" t="str">
        <f>IFERROR(AVERAGE(AI145:AK145),"")</f>
        <v/>
      </c>
      <c r="BQ145" s="34" t="str">
        <f>IFERROR(AVERAGE(AL145:AN145),"")</f>
        <v/>
      </c>
      <c r="BR145" s="34" t="str">
        <f>IFERROR(AVERAGE(AO145:AQ145),"")</f>
        <v/>
      </c>
      <c r="BS145" s="34" t="str">
        <f>IFERROR(AVERAGE(AR145:AT145),"")</f>
        <v/>
      </c>
      <c r="BT145" s="34" t="str">
        <f>IFERROR(AVERAGE(AU145:AW145),"")</f>
        <v/>
      </c>
      <c r="BU145" s="34" t="str">
        <f>IFERROR(AVERAGE(Y145:AW145),"")</f>
        <v/>
      </c>
      <c r="BV145" s="24" t="str">
        <f>IF(BU145="","",IF(BU145&gt;=3.67,"Tinggi / High",IF(BU145&gt;=2.34,"Sederhana / Moderate","Rendah / Low")))</f>
        <v/>
      </c>
      <c r="BW145" s="30" t="str">
        <f>IF($B145="","",COUNTIF(Q145:X145,"Ya / Yes"))</f>
        <v/>
      </c>
    </row>
    <row r="146" spans="1:75" ht="15.75" customHeight="1" x14ac:dyDescent="0.2">
      <c r="A146" s="24" t="str">
        <f>IF($B146="","",ROW()-7)</f>
        <v/>
      </c>
      <c r="B146" s="25"/>
      <c r="C146" s="26"/>
      <c r="D146" s="25"/>
      <c r="E146" s="25"/>
      <c r="F146" s="25"/>
      <c r="G146" s="25"/>
      <c r="H146" s="25"/>
      <c r="I146" s="27"/>
      <c r="J146" s="25"/>
      <c r="K146" s="25"/>
      <c r="L146" s="27"/>
      <c r="M146" s="28"/>
      <c r="N146" s="28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8"/>
      <c r="AZ146" s="29"/>
      <c r="BA146" s="29"/>
      <c r="BB146" s="27"/>
      <c r="BC146" s="30" t="str">
        <f>IF(OR($B146="",$L146="",$AX146=""),"",MAX(0,$L146-$AX146))</f>
        <v/>
      </c>
      <c r="BD146" s="31" t="str">
        <f>IF(OR($B146="",$L146="",$AX146=""),"",IFERROR($M146*(1+$BA146)^BC146,""))</f>
        <v/>
      </c>
      <c r="BE146" s="31" t="str">
        <f>IF(OR($B146="",$L146="",$AX146=""),"",IFERROR(BD146*12*$BB146,""))</f>
        <v/>
      </c>
      <c r="BF146" s="31" t="str">
        <f>IF(OR($B146="",$L146="",$AX146=""),"",IFERROR($N146*(1+$AZ146)^BC146,""))</f>
        <v/>
      </c>
      <c r="BG146" s="31" t="str">
        <f>IF(OR($B146="",$L146="",$AX146=""),"",IFERROR($AY146*12*IF($AZ146=0,BC146,((1+$AZ146)^BC146-1)/$AZ146),""))</f>
        <v/>
      </c>
      <c r="BH146" s="31" t="str">
        <f>IF(OR($B146="",$L146="",$AX146=""),"",IFERROR(BF146+BG146,""))</f>
        <v/>
      </c>
      <c r="BI146" s="32" t="str">
        <f>IF(OR($B146="",$L146="",$AX146=""),"",IFERROR(BH146-BE146,""))</f>
        <v/>
      </c>
      <c r="BJ146" s="33" t="str">
        <f>IF(OR($B146="",$L146="",$AX146=""),"",IFERROR(BH146/BE146,""))</f>
        <v/>
      </c>
      <c r="BK146" s="24" t="str">
        <f>IF(NOT(ISNUMBER(BJ146)),"",IF(BJ146&gt;=1,"Mencukupi / Adequate",IF(BJ146&gt;=0.75,"Hampir mencukupi / Nearly adequate","Tidak mencukupi / Inadequate")))</f>
        <v/>
      </c>
      <c r="BL146" s="31" t="str">
        <f>IF(OR($B146="",$L146="",$AX146=""),"",IFERROR(IF(BI146&gt;=0,0,-BI146/(12*IF($AZ146=0,BC146,((1+$AZ146)^BC146-1)/$AZ146))),""))</f>
        <v/>
      </c>
      <c r="BM146" s="34" t="str">
        <f>IFERROR(AVERAGE(Y146:AB146),"")</f>
        <v/>
      </c>
      <c r="BN146" s="34" t="str">
        <f>IFERROR(AVERAGE(AC146:AE146),"")</f>
        <v/>
      </c>
      <c r="BO146" s="34" t="str">
        <f>IFERROR(AVERAGE(AF146:AH146),"")</f>
        <v/>
      </c>
      <c r="BP146" s="34" t="str">
        <f>IFERROR(AVERAGE(AI146:AK146),"")</f>
        <v/>
      </c>
      <c r="BQ146" s="34" t="str">
        <f>IFERROR(AVERAGE(AL146:AN146),"")</f>
        <v/>
      </c>
      <c r="BR146" s="34" t="str">
        <f>IFERROR(AVERAGE(AO146:AQ146),"")</f>
        <v/>
      </c>
      <c r="BS146" s="34" t="str">
        <f>IFERROR(AVERAGE(AR146:AT146),"")</f>
        <v/>
      </c>
      <c r="BT146" s="34" t="str">
        <f>IFERROR(AVERAGE(AU146:AW146),"")</f>
        <v/>
      </c>
      <c r="BU146" s="34" t="str">
        <f>IFERROR(AVERAGE(Y146:AW146),"")</f>
        <v/>
      </c>
      <c r="BV146" s="24" t="str">
        <f>IF(BU146="","",IF(BU146&gt;=3.67,"Tinggi / High",IF(BU146&gt;=2.34,"Sederhana / Moderate","Rendah / Low")))</f>
        <v/>
      </c>
      <c r="BW146" s="30" t="str">
        <f>IF($B146="","",COUNTIF(Q146:X146,"Ya / Yes"))</f>
        <v/>
      </c>
    </row>
    <row r="147" spans="1:75" ht="15.75" customHeight="1" x14ac:dyDescent="0.2">
      <c r="A147" s="24" t="str">
        <f>IF($B147="","",ROW()-7)</f>
        <v/>
      </c>
      <c r="B147" s="25"/>
      <c r="C147" s="26"/>
      <c r="D147" s="25"/>
      <c r="E147" s="25"/>
      <c r="F147" s="25"/>
      <c r="G147" s="25"/>
      <c r="H147" s="25"/>
      <c r="I147" s="27"/>
      <c r="J147" s="25"/>
      <c r="K147" s="25"/>
      <c r="L147" s="27"/>
      <c r="M147" s="28"/>
      <c r="N147" s="28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8"/>
      <c r="AZ147" s="29"/>
      <c r="BA147" s="29"/>
      <c r="BB147" s="27"/>
      <c r="BC147" s="30" t="str">
        <f>IF(OR($B147="",$L147="",$AX147=""),"",MAX(0,$L147-$AX147))</f>
        <v/>
      </c>
      <c r="BD147" s="31" t="str">
        <f>IF(OR($B147="",$L147="",$AX147=""),"",IFERROR($M147*(1+$BA147)^BC147,""))</f>
        <v/>
      </c>
      <c r="BE147" s="31" t="str">
        <f>IF(OR($B147="",$L147="",$AX147=""),"",IFERROR(BD147*12*$BB147,""))</f>
        <v/>
      </c>
      <c r="BF147" s="31" t="str">
        <f>IF(OR($B147="",$L147="",$AX147=""),"",IFERROR($N147*(1+$AZ147)^BC147,""))</f>
        <v/>
      </c>
      <c r="BG147" s="31" t="str">
        <f>IF(OR($B147="",$L147="",$AX147=""),"",IFERROR($AY147*12*IF($AZ147=0,BC147,((1+$AZ147)^BC147-1)/$AZ147),""))</f>
        <v/>
      </c>
      <c r="BH147" s="31" t="str">
        <f>IF(OR($B147="",$L147="",$AX147=""),"",IFERROR(BF147+BG147,""))</f>
        <v/>
      </c>
      <c r="BI147" s="32" t="str">
        <f>IF(OR($B147="",$L147="",$AX147=""),"",IFERROR(BH147-BE147,""))</f>
        <v/>
      </c>
      <c r="BJ147" s="33" t="str">
        <f>IF(OR($B147="",$L147="",$AX147=""),"",IFERROR(BH147/BE147,""))</f>
        <v/>
      </c>
      <c r="BK147" s="24" t="str">
        <f>IF(NOT(ISNUMBER(BJ147)),"",IF(BJ147&gt;=1,"Mencukupi / Adequate",IF(BJ147&gt;=0.75,"Hampir mencukupi / Nearly adequate","Tidak mencukupi / Inadequate")))</f>
        <v/>
      </c>
      <c r="BL147" s="31" t="str">
        <f>IF(OR($B147="",$L147="",$AX147=""),"",IFERROR(IF(BI147&gt;=0,0,-BI147/(12*IF($AZ147=0,BC147,((1+$AZ147)^BC147-1)/$AZ147))),""))</f>
        <v/>
      </c>
      <c r="BM147" s="34" t="str">
        <f>IFERROR(AVERAGE(Y147:AB147),"")</f>
        <v/>
      </c>
      <c r="BN147" s="34" t="str">
        <f>IFERROR(AVERAGE(AC147:AE147),"")</f>
        <v/>
      </c>
      <c r="BO147" s="34" t="str">
        <f>IFERROR(AVERAGE(AF147:AH147),"")</f>
        <v/>
      </c>
      <c r="BP147" s="34" t="str">
        <f>IFERROR(AVERAGE(AI147:AK147),"")</f>
        <v/>
      </c>
      <c r="BQ147" s="34" t="str">
        <f>IFERROR(AVERAGE(AL147:AN147),"")</f>
        <v/>
      </c>
      <c r="BR147" s="34" t="str">
        <f>IFERROR(AVERAGE(AO147:AQ147),"")</f>
        <v/>
      </c>
      <c r="BS147" s="34" t="str">
        <f>IFERROR(AVERAGE(AR147:AT147),"")</f>
        <v/>
      </c>
      <c r="BT147" s="34" t="str">
        <f>IFERROR(AVERAGE(AU147:AW147),"")</f>
        <v/>
      </c>
      <c r="BU147" s="34" t="str">
        <f>IFERROR(AVERAGE(Y147:AW147),"")</f>
        <v/>
      </c>
      <c r="BV147" s="24" t="str">
        <f>IF(BU147="","",IF(BU147&gt;=3.67,"Tinggi / High",IF(BU147&gt;=2.34,"Sederhana / Moderate","Rendah / Low")))</f>
        <v/>
      </c>
      <c r="BW147" s="30" t="str">
        <f>IF($B147="","",COUNTIF(Q147:X147,"Ya / Yes"))</f>
        <v/>
      </c>
    </row>
    <row r="148" spans="1:75" ht="15.75" customHeight="1" x14ac:dyDescent="0.2">
      <c r="A148" s="24" t="str">
        <f>IF($B148="","",ROW()-7)</f>
        <v/>
      </c>
      <c r="B148" s="25"/>
      <c r="C148" s="26"/>
      <c r="D148" s="25"/>
      <c r="E148" s="25"/>
      <c r="F148" s="25"/>
      <c r="G148" s="25"/>
      <c r="H148" s="25"/>
      <c r="I148" s="27"/>
      <c r="J148" s="25"/>
      <c r="K148" s="25"/>
      <c r="L148" s="27"/>
      <c r="M148" s="28"/>
      <c r="N148" s="28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8"/>
      <c r="AZ148" s="29"/>
      <c r="BA148" s="29"/>
      <c r="BB148" s="27"/>
      <c r="BC148" s="30" t="str">
        <f>IF(OR($B148="",$L148="",$AX148=""),"",MAX(0,$L148-$AX148))</f>
        <v/>
      </c>
      <c r="BD148" s="31" t="str">
        <f>IF(OR($B148="",$L148="",$AX148=""),"",IFERROR($M148*(1+$BA148)^BC148,""))</f>
        <v/>
      </c>
      <c r="BE148" s="31" t="str">
        <f>IF(OR($B148="",$L148="",$AX148=""),"",IFERROR(BD148*12*$BB148,""))</f>
        <v/>
      </c>
      <c r="BF148" s="31" t="str">
        <f>IF(OR($B148="",$L148="",$AX148=""),"",IFERROR($N148*(1+$AZ148)^BC148,""))</f>
        <v/>
      </c>
      <c r="BG148" s="31" t="str">
        <f>IF(OR($B148="",$L148="",$AX148=""),"",IFERROR($AY148*12*IF($AZ148=0,BC148,((1+$AZ148)^BC148-1)/$AZ148),""))</f>
        <v/>
      </c>
      <c r="BH148" s="31" t="str">
        <f>IF(OR($B148="",$L148="",$AX148=""),"",IFERROR(BF148+BG148,""))</f>
        <v/>
      </c>
      <c r="BI148" s="32" t="str">
        <f>IF(OR($B148="",$L148="",$AX148=""),"",IFERROR(BH148-BE148,""))</f>
        <v/>
      </c>
      <c r="BJ148" s="33" t="str">
        <f>IF(OR($B148="",$L148="",$AX148=""),"",IFERROR(BH148/BE148,""))</f>
        <v/>
      </c>
      <c r="BK148" s="24" t="str">
        <f>IF(NOT(ISNUMBER(BJ148)),"",IF(BJ148&gt;=1,"Mencukupi / Adequate",IF(BJ148&gt;=0.75,"Hampir mencukupi / Nearly adequate","Tidak mencukupi / Inadequate")))</f>
        <v/>
      </c>
      <c r="BL148" s="31" t="str">
        <f>IF(OR($B148="",$L148="",$AX148=""),"",IFERROR(IF(BI148&gt;=0,0,-BI148/(12*IF($AZ148=0,BC148,((1+$AZ148)^BC148-1)/$AZ148))),""))</f>
        <v/>
      </c>
      <c r="BM148" s="34" t="str">
        <f>IFERROR(AVERAGE(Y148:AB148),"")</f>
        <v/>
      </c>
      <c r="BN148" s="34" t="str">
        <f>IFERROR(AVERAGE(AC148:AE148),"")</f>
        <v/>
      </c>
      <c r="BO148" s="34" t="str">
        <f>IFERROR(AVERAGE(AF148:AH148),"")</f>
        <v/>
      </c>
      <c r="BP148" s="34" t="str">
        <f>IFERROR(AVERAGE(AI148:AK148),"")</f>
        <v/>
      </c>
      <c r="BQ148" s="34" t="str">
        <f>IFERROR(AVERAGE(AL148:AN148),"")</f>
        <v/>
      </c>
      <c r="BR148" s="34" t="str">
        <f>IFERROR(AVERAGE(AO148:AQ148),"")</f>
        <v/>
      </c>
      <c r="BS148" s="34" t="str">
        <f>IFERROR(AVERAGE(AR148:AT148),"")</f>
        <v/>
      </c>
      <c r="BT148" s="34" t="str">
        <f>IFERROR(AVERAGE(AU148:AW148),"")</f>
        <v/>
      </c>
      <c r="BU148" s="34" t="str">
        <f>IFERROR(AVERAGE(Y148:AW148),"")</f>
        <v/>
      </c>
      <c r="BV148" s="24" t="str">
        <f>IF(BU148="","",IF(BU148&gt;=3.67,"Tinggi / High",IF(BU148&gt;=2.34,"Sederhana / Moderate","Rendah / Low")))</f>
        <v/>
      </c>
      <c r="BW148" s="30" t="str">
        <f>IF($B148="","",COUNTIF(Q148:X148,"Ya / Yes"))</f>
        <v/>
      </c>
    </row>
    <row r="149" spans="1:75" ht="15.75" customHeight="1" x14ac:dyDescent="0.2">
      <c r="A149" s="24" t="str">
        <f>IF($B149="","",ROW()-7)</f>
        <v/>
      </c>
      <c r="B149" s="25"/>
      <c r="C149" s="26"/>
      <c r="D149" s="25"/>
      <c r="E149" s="25"/>
      <c r="F149" s="25"/>
      <c r="G149" s="25"/>
      <c r="H149" s="25"/>
      <c r="I149" s="27"/>
      <c r="J149" s="25"/>
      <c r="K149" s="25"/>
      <c r="L149" s="27"/>
      <c r="M149" s="28"/>
      <c r="N149" s="28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8"/>
      <c r="AZ149" s="29"/>
      <c r="BA149" s="29"/>
      <c r="BB149" s="27"/>
      <c r="BC149" s="30" t="str">
        <f>IF(OR($B149="",$L149="",$AX149=""),"",MAX(0,$L149-$AX149))</f>
        <v/>
      </c>
      <c r="BD149" s="31" t="str">
        <f>IF(OR($B149="",$L149="",$AX149=""),"",IFERROR($M149*(1+$BA149)^BC149,""))</f>
        <v/>
      </c>
      <c r="BE149" s="31" t="str">
        <f>IF(OR($B149="",$L149="",$AX149=""),"",IFERROR(BD149*12*$BB149,""))</f>
        <v/>
      </c>
      <c r="BF149" s="31" t="str">
        <f>IF(OR($B149="",$L149="",$AX149=""),"",IFERROR($N149*(1+$AZ149)^BC149,""))</f>
        <v/>
      </c>
      <c r="BG149" s="31" t="str">
        <f>IF(OR($B149="",$L149="",$AX149=""),"",IFERROR($AY149*12*IF($AZ149=0,BC149,((1+$AZ149)^BC149-1)/$AZ149),""))</f>
        <v/>
      </c>
      <c r="BH149" s="31" t="str">
        <f>IF(OR($B149="",$L149="",$AX149=""),"",IFERROR(BF149+BG149,""))</f>
        <v/>
      </c>
      <c r="BI149" s="32" t="str">
        <f>IF(OR($B149="",$L149="",$AX149=""),"",IFERROR(BH149-BE149,""))</f>
        <v/>
      </c>
      <c r="BJ149" s="33" t="str">
        <f>IF(OR($B149="",$L149="",$AX149=""),"",IFERROR(BH149/BE149,""))</f>
        <v/>
      </c>
      <c r="BK149" s="24" t="str">
        <f>IF(NOT(ISNUMBER(BJ149)),"",IF(BJ149&gt;=1,"Mencukupi / Adequate",IF(BJ149&gt;=0.75,"Hampir mencukupi / Nearly adequate","Tidak mencukupi / Inadequate")))</f>
        <v/>
      </c>
      <c r="BL149" s="31" t="str">
        <f>IF(OR($B149="",$L149="",$AX149=""),"",IFERROR(IF(BI149&gt;=0,0,-BI149/(12*IF($AZ149=0,BC149,((1+$AZ149)^BC149-1)/$AZ149))),""))</f>
        <v/>
      </c>
      <c r="BM149" s="34" t="str">
        <f>IFERROR(AVERAGE(Y149:AB149),"")</f>
        <v/>
      </c>
      <c r="BN149" s="34" t="str">
        <f>IFERROR(AVERAGE(AC149:AE149),"")</f>
        <v/>
      </c>
      <c r="BO149" s="34" t="str">
        <f>IFERROR(AVERAGE(AF149:AH149),"")</f>
        <v/>
      </c>
      <c r="BP149" s="34" t="str">
        <f>IFERROR(AVERAGE(AI149:AK149),"")</f>
        <v/>
      </c>
      <c r="BQ149" s="34" t="str">
        <f>IFERROR(AVERAGE(AL149:AN149),"")</f>
        <v/>
      </c>
      <c r="BR149" s="34" t="str">
        <f>IFERROR(AVERAGE(AO149:AQ149),"")</f>
        <v/>
      </c>
      <c r="BS149" s="34" t="str">
        <f>IFERROR(AVERAGE(AR149:AT149),"")</f>
        <v/>
      </c>
      <c r="BT149" s="34" t="str">
        <f>IFERROR(AVERAGE(AU149:AW149),"")</f>
        <v/>
      </c>
      <c r="BU149" s="34" t="str">
        <f>IFERROR(AVERAGE(Y149:AW149),"")</f>
        <v/>
      </c>
      <c r="BV149" s="24" t="str">
        <f>IF(BU149="","",IF(BU149&gt;=3.67,"Tinggi / High",IF(BU149&gt;=2.34,"Sederhana / Moderate","Rendah / Low")))</f>
        <v/>
      </c>
      <c r="BW149" s="30" t="str">
        <f>IF($B149="","",COUNTIF(Q149:X149,"Ya / Yes"))</f>
        <v/>
      </c>
    </row>
    <row r="150" spans="1:75" ht="15.75" customHeight="1" x14ac:dyDescent="0.2">
      <c r="A150" s="24" t="str">
        <f>IF($B150="","",ROW()-7)</f>
        <v/>
      </c>
      <c r="B150" s="25"/>
      <c r="C150" s="26"/>
      <c r="D150" s="25"/>
      <c r="E150" s="25"/>
      <c r="F150" s="25"/>
      <c r="G150" s="25"/>
      <c r="H150" s="25"/>
      <c r="I150" s="27"/>
      <c r="J150" s="25"/>
      <c r="K150" s="25"/>
      <c r="L150" s="27"/>
      <c r="M150" s="28"/>
      <c r="N150" s="28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8"/>
      <c r="AZ150" s="29"/>
      <c r="BA150" s="29"/>
      <c r="BB150" s="27"/>
      <c r="BC150" s="30" t="str">
        <f>IF(OR($B150="",$L150="",$AX150=""),"",MAX(0,$L150-$AX150))</f>
        <v/>
      </c>
      <c r="BD150" s="31" t="str">
        <f>IF(OR($B150="",$L150="",$AX150=""),"",IFERROR($M150*(1+$BA150)^BC150,""))</f>
        <v/>
      </c>
      <c r="BE150" s="31" t="str">
        <f>IF(OR($B150="",$L150="",$AX150=""),"",IFERROR(BD150*12*$BB150,""))</f>
        <v/>
      </c>
      <c r="BF150" s="31" t="str">
        <f>IF(OR($B150="",$L150="",$AX150=""),"",IFERROR($N150*(1+$AZ150)^BC150,""))</f>
        <v/>
      </c>
      <c r="BG150" s="31" t="str">
        <f>IF(OR($B150="",$L150="",$AX150=""),"",IFERROR($AY150*12*IF($AZ150=0,BC150,((1+$AZ150)^BC150-1)/$AZ150),""))</f>
        <v/>
      </c>
      <c r="BH150" s="31" t="str">
        <f>IF(OR($B150="",$L150="",$AX150=""),"",IFERROR(BF150+BG150,""))</f>
        <v/>
      </c>
      <c r="BI150" s="32" t="str">
        <f>IF(OR($B150="",$L150="",$AX150=""),"",IFERROR(BH150-BE150,""))</f>
        <v/>
      </c>
      <c r="BJ150" s="33" t="str">
        <f>IF(OR($B150="",$L150="",$AX150=""),"",IFERROR(BH150/BE150,""))</f>
        <v/>
      </c>
      <c r="BK150" s="24" t="str">
        <f>IF(NOT(ISNUMBER(BJ150)),"",IF(BJ150&gt;=1,"Mencukupi / Adequate",IF(BJ150&gt;=0.75,"Hampir mencukupi / Nearly adequate","Tidak mencukupi / Inadequate")))</f>
        <v/>
      </c>
      <c r="BL150" s="31" t="str">
        <f>IF(OR($B150="",$L150="",$AX150=""),"",IFERROR(IF(BI150&gt;=0,0,-BI150/(12*IF($AZ150=0,BC150,((1+$AZ150)^BC150-1)/$AZ150))),""))</f>
        <v/>
      </c>
      <c r="BM150" s="34" t="str">
        <f>IFERROR(AVERAGE(Y150:AB150),"")</f>
        <v/>
      </c>
      <c r="BN150" s="34" t="str">
        <f>IFERROR(AVERAGE(AC150:AE150),"")</f>
        <v/>
      </c>
      <c r="BO150" s="34" t="str">
        <f>IFERROR(AVERAGE(AF150:AH150),"")</f>
        <v/>
      </c>
      <c r="BP150" s="34" t="str">
        <f>IFERROR(AVERAGE(AI150:AK150),"")</f>
        <v/>
      </c>
      <c r="BQ150" s="34" t="str">
        <f>IFERROR(AVERAGE(AL150:AN150),"")</f>
        <v/>
      </c>
      <c r="BR150" s="34" t="str">
        <f>IFERROR(AVERAGE(AO150:AQ150),"")</f>
        <v/>
      </c>
      <c r="BS150" s="34" t="str">
        <f>IFERROR(AVERAGE(AR150:AT150),"")</f>
        <v/>
      </c>
      <c r="BT150" s="34" t="str">
        <f>IFERROR(AVERAGE(AU150:AW150),"")</f>
        <v/>
      </c>
      <c r="BU150" s="34" t="str">
        <f>IFERROR(AVERAGE(Y150:AW150),"")</f>
        <v/>
      </c>
      <c r="BV150" s="24" t="str">
        <f>IF(BU150="","",IF(BU150&gt;=3.67,"Tinggi / High",IF(BU150&gt;=2.34,"Sederhana / Moderate","Rendah / Low")))</f>
        <v/>
      </c>
      <c r="BW150" s="30" t="str">
        <f>IF($B150="","",COUNTIF(Q150:X150,"Ya / Yes"))</f>
        <v/>
      </c>
    </row>
    <row r="151" spans="1:75" ht="15.75" customHeight="1" x14ac:dyDescent="0.2">
      <c r="A151" s="24" t="str">
        <f>IF($B151="","",ROW()-7)</f>
        <v/>
      </c>
      <c r="B151" s="25"/>
      <c r="C151" s="26"/>
      <c r="D151" s="25"/>
      <c r="E151" s="25"/>
      <c r="F151" s="25"/>
      <c r="G151" s="25"/>
      <c r="H151" s="25"/>
      <c r="I151" s="27"/>
      <c r="J151" s="25"/>
      <c r="K151" s="25"/>
      <c r="L151" s="27"/>
      <c r="M151" s="28"/>
      <c r="N151" s="28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8"/>
      <c r="AZ151" s="29"/>
      <c r="BA151" s="29"/>
      <c r="BB151" s="27"/>
      <c r="BC151" s="30" t="str">
        <f>IF(OR($B151="",$L151="",$AX151=""),"",MAX(0,$L151-$AX151))</f>
        <v/>
      </c>
      <c r="BD151" s="31" t="str">
        <f>IF(OR($B151="",$L151="",$AX151=""),"",IFERROR($M151*(1+$BA151)^BC151,""))</f>
        <v/>
      </c>
      <c r="BE151" s="31" t="str">
        <f>IF(OR($B151="",$L151="",$AX151=""),"",IFERROR(BD151*12*$BB151,""))</f>
        <v/>
      </c>
      <c r="BF151" s="31" t="str">
        <f>IF(OR($B151="",$L151="",$AX151=""),"",IFERROR($N151*(1+$AZ151)^BC151,""))</f>
        <v/>
      </c>
      <c r="BG151" s="31" t="str">
        <f>IF(OR($B151="",$L151="",$AX151=""),"",IFERROR($AY151*12*IF($AZ151=0,BC151,((1+$AZ151)^BC151-1)/$AZ151),""))</f>
        <v/>
      </c>
      <c r="BH151" s="31" t="str">
        <f>IF(OR($B151="",$L151="",$AX151=""),"",IFERROR(BF151+BG151,""))</f>
        <v/>
      </c>
      <c r="BI151" s="32" t="str">
        <f>IF(OR($B151="",$L151="",$AX151=""),"",IFERROR(BH151-BE151,""))</f>
        <v/>
      </c>
      <c r="BJ151" s="33" t="str">
        <f>IF(OR($B151="",$L151="",$AX151=""),"",IFERROR(BH151/BE151,""))</f>
        <v/>
      </c>
      <c r="BK151" s="24" t="str">
        <f>IF(NOT(ISNUMBER(BJ151)),"",IF(BJ151&gt;=1,"Mencukupi / Adequate",IF(BJ151&gt;=0.75,"Hampir mencukupi / Nearly adequate","Tidak mencukupi / Inadequate")))</f>
        <v/>
      </c>
      <c r="BL151" s="31" t="str">
        <f>IF(OR($B151="",$L151="",$AX151=""),"",IFERROR(IF(BI151&gt;=0,0,-BI151/(12*IF($AZ151=0,BC151,((1+$AZ151)^BC151-1)/$AZ151))),""))</f>
        <v/>
      </c>
      <c r="BM151" s="34" t="str">
        <f>IFERROR(AVERAGE(Y151:AB151),"")</f>
        <v/>
      </c>
      <c r="BN151" s="34" t="str">
        <f>IFERROR(AVERAGE(AC151:AE151),"")</f>
        <v/>
      </c>
      <c r="BO151" s="34" t="str">
        <f>IFERROR(AVERAGE(AF151:AH151),"")</f>
        <v/>
      </c>
      <c r="BP151" s="34" t="str">
        <f>IFERROR(AVERAGE(AI151:AK151),"")</f>
        <v/>
      </c>
      <c r="BQ151" s="34" t="str">
        <f>IFERROR(AVERAGE(AL151:AN151),"")</f>
        <v/>
      </c>
      <c r="BR151" s="34" t="str">
        <f>IFERROR(AVERAGE(AO151:AQ151),"")</f>
        <v/>
      </c>
      <c r="BS151" s="34" t="str">
        <f>IFERROR(AVERAGE(AR151:AT151),"")</f>
        <v/>
      </c>
      <c r="BT151" s="34" t="str">
        <f>IFERROR(AVERAGE(AU151:AW151),"")</f>
        <v/>
      </c>
      <c r="BU151" s="34" t="str">
        <f>IFERROR(AVERAGE(Y151:AW151),"")</f>
        <v/>
      </c>
      <c r="BV151" s="24" t="str">
        <f>IF(BU151="","",IF(BU151&gt;=3.67,"Tinggi / High",IF(BU151&gt;=2.34,"Sederhana / Moderate","Rendah / Low")))</f>
        <v/>
      </c>
      <c r="BW151" s="30" t="str">
        <f>IF($B151="","",COUNTIF(Q151:X151,"Ya / Yes"))</f>
        <v/>
      </c>
    </row>
    <row r="152" spans="1:75" ht="15.75" customHeight="1" x14ac:dyDescent="0.2">
      <c r="A152" s="24" t="str">
        <f>IF($B152="","",ROW()-7)</f>
        <v/>
      </c>
      <c r="B152" s="25"/>
      <c r="C152" s="26"/>
      <c r="D152" s="25"/>
      <c r="E152" s="25"/>
      <c r="F152" s="25"/>
      <c r="G152" s="25"/>
      <c r="H152" s="25"/>
      <c r="I152" s="27"/>
      <c r="J152" s="25"/>
      <c r="K152" s="25"/>
      <c r="L152" s="27"/>
      <c r="M152" s="28"/>
      <c r="N152" s="28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8"/>
      <c r="AZ152" s="29"/>
      <c r="BA152" s="29"/>
      <c r="BB152" s="27"/>
      <c r="BC152" s="30" t="str">
        <f>IF(OR($B152="",$L152="",$AX152=""),"",MAX(0,$L152-$AX152))</f>
        <v/>
      </c>
      <c r="BD152" s="31" t="str">
        <f>IF(OR($B152="",$L152="",$AX152=""),"",IFERROR($M152*(1+$BA152)^BC152,""))</f>
        <v/>
      </c>
      <c r="BE152" s="31" t="str">
        <f>IF(OR($B152="",$L152="",$AX152=""),"",IFERROR(BD152*12*$BB152,""))</f>
        <v/>
      </c>
      <c r="BF152" s="31" t="str">
        <f>IF(OR($B152="",$L152="",$AX152=""),"",IFERROR($N152*(1+$AZ152)^BC152,""))</f>
        <v/>
      </c>
      <c r="BG152" s="31" t="str">
        <f>IF(OR($B152="",$L152="",$AX152=""),"",IFERROR($AY152*12*IF($AZ152=0,BC152,((1+$AZ152)^BC152-1)/$AZ152),""))</f>
        <v/>
      </c>
      <c r="BH152" s="31" t="str">
        <f>IF(OR($B152="",$L152="",$AX152=""),"",IFERROR(BF152+BG152,""))</f>
        <v/>
      </c>
      <c r="BI152" s="32" t="str">
        <f>IF(OR($B152="",$L152="",$AX152=""),"",IFERROR(BH152-BE152,""))</f>
        <v/>
      </c>
      <c r="BJ152" s="33" t="str">
        <f>IF(OR($B152="",$L152="",$AX152=""),"",IFERROR(BH152/BE152,""))</f>
        <v/>
      </c>
      <c r="BK152" s="24" t="str">
        <f>IF(NOT(ISNUMBER(BJ152)),"",IF(BJ152&gt;=1,"Mencukupi / Adequate",IF(BJ152&gt;=0.75,"Hampir mencukupi / Nearly adequate","Tidak mencukupi / Inadequate")))</f>
        <v/>
      </c>
      <c r="BL152" s="31" t="str">
        <f>IF(OR($B152="",$L152="",$AX152=""),"",IFERROR(IF(BI152&gt;=0,0,-BI152/(12*IF($AZ152=0,BC152,((1+$AZ152)^BC152-1)/$AZ152))),""))</f>
        <v/>
      </c>
      <c r="BM152" s="34" t="str">
        <f>IFERROR(AVERAGE(Y152:AB152),"")</f>
        <v/>
      </c>
      <c r="BN152" s="34" t="str">
        <f>IFERROR(AVERAGE(AC152:AE152),"")</f>
        <v/>
      </c>
      <c r="BO152" s="34" t="str">
        <f>IFERROR(AVERAGE(AF152:AH152),"")</f>
        <v/>
      </c>
      <c r="BP152" s="34" t="str">
        <f>IFERROR(AVERAGE(AI152:AK152),"")</f>
        <v/>
      </c>
      <c r="BQ152" s="34" t="str">
        <f>IFERROR(AVERAGE(AL152:AN152),"")</f>
        <v/>
      </c>
      <c r="BR152" s="34" t="str">
        <f>IFERROR(AVERAGE(AO152:AQ152),"")</f>
        <v/>
      </c>
      <c r="BS152" s="34" t="str">
        <f>IFERROR(AVERAGE(AR152:AT152),"")</f>
        <v/>
      </c>
      <c r="BT152" s="34" t="str">
        <f>IFERROR(AVERAGE(AU152:AW152),"")</f>
        <v/>
      </c>
      <c r="BU152" s="34" t="str">
        <f>IFERROR(AVERAGE(Y152:AW152),"")</f>
        <v/>
      </c>
      <c r="BV152" s="24" t="str">
        <f>IF(BU152="","",IF(BU152&gt;=3.67,"Tinggi / High",IF(BU152&gt;=2.34,"Sederhana / Moderate","Rendah / Low")))</f>
        <v/>
      </c>
      <c r="BW152" s="30" t="str">
        <f>IF($B152="","",COUNTIF(Q152:X152,"Ya / Yes"))</f>
        <v/>
      </c>
    </row>
    <row r="153" spans="1:75" ht="15.75" customHeight="1" x14ac:dyDescent="0.2">
      <c r="A153" s="24" t="str">
        <f>IF($B153="","",ROW()-7)</f>
        <v/>
      </c>
      <c r="B153" s="25"/>
      <c r="C153" s="26"/>
      <c r="D153" s="25"/>
      <c r="E153" s="25"/>
      <c r="F153" s="25"/>
      <c r="G153" s="25"/>
      <c r="H153" s="25"/>
      <c r="I153" s="27"/>
      <c r="J153" s="25"/>
      <c r="K153" s="25"/>
      <c r="L153" s="27"/>
      <c r="M153" s="28"/>
      <c r="N153" s="28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8"/>
      <c r="AZ153" s="29"/>
      <c r="BA153" s="29"/>
      <c r="BB153" s="27"/>
      <c r="BC153" s="30" t="str">
        <f>IF(OR($B153="",$L153="",$AX153=""),"",MAX(0,$L153-$AX153))</f>
        <v/>
      </c>
      <c r="BD153" s="31" t="str">
        <f>IF(OR($B153="",$L153="",$AX153=""),"",IFERROR($M153*(1+$BA153)^BC153,""))</f>
        <v/>
      </c>
      <c r="BE153" s="31" t="str">
        <f>IF(OR($B153="",$L153="",$AX153=""),"",IFERROR(BD153*12*$BB153,""))</f>
        <v/>
      </c>
      <c r="BF153" s="31" t="str">
        <f>IF(OR($B153="",$L153="",$AX153=""),"",IFERROR($N153*(1+$AZ153)^BC153,""))</f>
        <v/>
      </c>
      <c r="BG153" s="31" t="str">
        <f>IF(OR($B153="",$L153="",$AX153=""),"",IFERROR($AY153*12*IF($AZ153=0,BC153,((1+$AZ153)^BC153-1)/$AZ153),""))</f>
        <v/>
      </c>
      <c r="BH153" s="31" t="str">
        <f>IF(OR($B153="",$L153="",$AX153=""),"",IFERROR(BF153+BG153,""))</f>
        <v/>
      </c>
      <c r="BI153" s="32" t="str">
        <f>IF(OR($B153="",$L153="",$AX153=""),"",IFERROR(BH153-BE153,""))</f>
        <v/>
      </c>
      <c r="BJ153" s="33" t="str">
        <f>IF(OR($B153="",$L153="",$AX153=""),"",IFERROR(BH153/BE153,""))</f>
        <v/>
      </c>
      <c r="BK153" s="24" t="str">
        <f>IF(NOT(ISNUMBER(BJ153)),"",IF(BJ153&gt;=1,"Mencukupi / Adequate",IF(BJ153&gt;=0.75,"Hampir mencukupi / Nearly adequate","Tidak mencukupi / Inadequate")))</f>
        <v/>
      </c>
      <c r="BL153" s="31" t="str">
        <f>IF(OR($B153="",$L153="",$AX153=""),"",IFERROR(IF(BI153&gt;=0,0,-BI153/(12*IF($AZ153=0,BC153,((1+$AZ153)^BC153-1)/$AZ153))),""))</f>
        <v/>
      </c>
      <c r="BM153" s="34" t="str">
        <f>IFERROR(AVERAGE(Y153:AB153),"")</f>
        <v/>
      </c>
      <c r="BN153" s="34" t="str">
        <f>IFERROR(AVERAGE(AC153:AE153),"")</f>
        <v/>
      </c>
      <c r="BO153" s="34" t="str">
        <f>IFERROR(AVERAGE(AF153:AH153),"")</f>
        <v/>
      </c>
      <c r="BP153" s="34" t="str">
        <f>IFERROR(AVERAGE(AI153:AK153),"")</f>
        <v/>
      </c>
      <c r="BQ153" s="34" t="str">
        <f>IFERROR(AVERAGE(AL153:AN153),"")</f>
        <v/>
      </c>
      <c r="BR153" s="34" t="str">
        <f>IFERROR(AVERAGE(AO153:AQ153),"")</f>
        <v/>
      </c>
      <c r="BS153" s="34" t="str">
        <f>IFERROR(AVERAGE(AR153:AT153),"")</f>
        <v/>
      </c>
      <c r="BT153" s="34" t="str">
        <f>IFERROR(AVERAGE(AU153:AW153),"")</f>
        <v/>
      </c>
      <c r="BU153" s="34" t="str">
        <f>IFERROR(AVERAGE(Y153:AW153),"")</f>
        <v/>
      </c>
      <c r="BV153" s="24" t="str">
        <f>IF(BU153="","",IF(BU153&gt;=3.67,"Tinggi / High",IF(BU153&gt;=2.34,"Sederhana / Moderate","Rendah / Low")))</f>
        <v/>
      </c>
      <c r="BW153" s="30" t="str">
        <f>IF($B153="","",COUNTIF(Q153:X153,"Ya / Yes"))</f>
        <v/>
      </c>
    </row>
    <row r="154" spans="1:75" ht="15.75" customHeight="1" x14ac:dyDescent="0.2">
      <c r="A154" s="24" t="str">
        <f>IF($B154="","",ROW()-7)</f>
        <v/>
      </c>
      <c r="B154" s="25"/>
      <c r="C154" s="26"/>
      <c r="D154" s="25"/>
      <c r="E154" s="25"/>
      <c r="F154" s="25"/>
      <c r="G154" s="25"/>
      <c r="H154" s="25"/>
      <c r="I154" s="27"/>
      <c r="J154" s="25"/>
      <c r="K154" s="25"/>
      <c r="L154" s="27"/>
      <c r="M154" s="28"/>
      <c r="N154" s="28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8"/>
      <c r="AZ154" s="29"/>
      <c r="BA154" s="29"/>
      <c r="BB154" s="27"/>
      <c r="BC154" s="30" t="str">
        <f>IF(OR($B154="",$L154="",$AX154=""),"",MAX(0,$L154-$AX154))</f>
        <v/>
      </c>
      <c r="BD154" s="31" t="str">
        <f>IF(OR($B154="",$L154="",$AX154=""),"",IFERROR($M154*(1+$BA154)^BC154,""))</f>
        <v/>
      </c>
      <c r="BE154" s="31" t="str">
        <f>IF(OR($B154="",$L154="",$AX154=""),"",IFERROR(BD154*12*$BB154,""))</f>
        <v/>
      </c>
      <c r="BF154" s="31" t="str">
        <f>IF(OR($B154="",$L154="",$AX154=""),"",IFERROR($N154*(1+$AZ154)^BC154,""))</f>
        <v/>
      </c>
      <c r="BG154" s="31" t="str">
        <f>IF(OR($B154="",$L154="",$AX154=""),"",IFERROR($AY154*12*IF($AZ154=0,BC154,((1+$AZ154)^BC154-1)/$AZ154),""))</f>
        <v/>
      </c>
      <c r="BH154" s="31" t="str">
        <f>IF(OR($B154="",$L154="",$AX154=""),"",IFERROR(BF154+BG154,""))</f>
        <v/>
      </c>
      <c r="BI154" s="32" t="str">
        <f>IF(OR($B154="",$L154="",$AX154=""),"",IFERROR(BH154-BE154,""))</f>
        <v/>
      </c>
      <c r="BJ154" s="33" t="str">
        <f>IF(OR($B154="",$L154="",$AX154=""),"",IFERROR(BH154/BE154,""))</f>
        <v/>
      </c>
      <c r="BK154" s="24" t="str">
        <f>IF(NOT(ISNUMBER(BJ154)),"",IF(BJ154&gt;=1,"Mencukupi / Adequate",IF(BJ154&gt;=0.75,"Hampir mencukupi / Nearly adequate","Tidak mencukupi / Inadequate")))</f>
        <v/>
      </c>
      <c r="BL154" s="31" t="str">
        <f>IF(OR($B154="",$L154="",$AX154=""),"",IFERROR(IF(BI154&gt;=0,0,-BI154/(12*IF($AZ154=0,BC154,((1+$AZ154)^BC154-1)/$AZ154))),""))</f>
        <v/>
      </c>
      <c r="BM154" s="34" t="str">
        <f>IFERROR(AVERAGE(Y154:AB154),"")</f>
        <v/>
      </c>
      <c r="BN154" s="34" t="str">
        <f>IFERROR(AVERAGE(AC154:AE154),"")</f>
        <v/>
      </c>
      <c r="BO154" s="34" t="str">
        <f>IFERROR(AVERAGE(AF154:AH154),"")</f>
        <v/>
      </c>
      <c r="BP154" s="34" t="str">
        <f>IFERROR(AVERAGE(AI154:AK154),"")</f>
        <v/>
      </c>
      <c r="BQ154" s="34" t="str">
        <f>IFERROR(AVERAGE(AL154:AN154),"")</f>
        <v/>
      </c>
      <c r="BR154" s="34" t="str">
        <f>IFERROR(AVERAGE(AO154:AQ154),"")</f>
        <v/>
      </c>
      <c r="BS154" s="34" t="str">
        <f>IFERROR(AVERAGE(AR154:AT154),"")</f>
        <v/>
      </c>
      <c r="BT154" s="34" t="str">
        <f>IFERROR(AVERAGE(AU154:AW154),"")</f>
        <v/>
      </c>
      <c r="BU154" s="34" t="str">
        <f>IFERROR(AVERAGE(Y154:AW154),"")</f>
        <v/>
      </c>
      <c r="BV154" s="24" t="str">
        <f>IF(BU154="","",IF(BU154&gt;=3.67,"Tinggi / High",IF(BU154&gt;=2.34,"Sederhana / Moderate","Rendah / Low")))</f>
        <v/>
      </c>
      <c r="BW154" s="30" t="str">
        <f>IF($B154="","",COUNTIF(Q154:X154,"Ya / Yes"))</f>
        <v/>
      </c>
    </row>
    <row r="155" spans="1:75" ht="15.75" customHeight="1" x14ac:dyDescent="0.2">
      <c r="A155" s="24" t="str">
        <f>IF($B155="","",ROW()-7)</f>
        <v/>
      </c>
      <c r="B155" s="25"/>
      <c r="C155" s="26"/>
      <c r="D155" s="25"/>
      <c r="E155" s="25"/>
      <c r="F155" s="25"/>
      <c r="G155" s="25"/>
      <c r="H155" s="25"/>
      <c r="I155" s="27"/>
      <c r="J155" s="25"/>
      <c r="K155" s="25"/>
      <c r="L155" s="27"/>
      <c r="M155" s="28"/>
      <c r="N155" s="28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8"/>
      <c r="AZ155" s="29"/>
      <c r="BA155" s="29"/>
      <c r="BB155" s="27"/>
      <c r="BC155" s="30" t="str">
        <f>IF(OR($B155="",$L155="",$AX155=""),"",MAX(0,$L155-$AX155))</f>
        <v/>
      </c>
      <c r="BD155" s="31" t="str">
        <f>IF(OR($B155="",$L155="",$AX155=""),"",IFERROR($M155*(1+$BA155)^BC155,""))</f>
        <v/>
      </c>
      <c r="BE155" s="31" t="str">
        <f>IF(OR($B155="",$L155="",$AX155=""),"",IFERROR(BD155*12*$BB155,""))</f>
        <v/>
      </c>
      <c r="BF155" s="31" t="str">
        <f>IF(OR($B155="",$L155="",$AX155=""),"",IFERROR($N155*(1+$AZ155)^BC155,""))</f>
        <v/>
      </c>
      <c r="BG155" s="31" t="str">
        <f>IF(OR($B155="",$L155="",$AX155=""),"",IFERROR($AY155*12*IF($AZ155=0,BC155,((1+$AZ155)^BC155-1)/$AZ155),""))</f>
        <v/>
      </c>
      <c r="BH155" s="31" t="str">
        <f>IF(OR($B155="",$L155="",$AX155=""),"",IFERROR(BF155+BG155,""))</f>
        <v/>
      </c>
      <c r="BI155" s="32" t="str">
        <f>IF(OR($B155="",$L155="",$AX155=""),"",IFERROR(BH155-BE155,""))</f>
        <v/>
      </c>
      <c r="BJ155" s="33" t="str">
        <f>IF(OR($B155="",$L155="",$AX155=""),"",IFERROR(BH155/BE155,""))</f>
        <v/>
      </c>
      <c r="BK155" s="24" t="str">
        <f>IF(NOT(ISNUMBER(BJ155)),"",IF(BJ155&gt;=1,"Mencukupi / Adequate",IF(BJ155&gt;=0.75,"Hampir mencukupi / Nearly adequate","Tidak mencukupi / Inadequate")))</f>
        <v/>
      </c>
      <c r="BL155" s="31" t="str">
        <f>IF(OR($B155="",$L155="",$AX155=""),"",IFERROR(IF(BI155&gt;=0,0,-BI155/(12*IF($AZ155=0,BC155,((1+$AZ155)^BC155-1)/$AZ155))),""))</f>
        <v/>
      </c>
      <c r="BM155" s="34" t="str">
        <f>IFERROR(AVERAGE(Y155:AB155),"")</f>
        <v/>
      </c>
      <c r="BN155" s="34" t="str">
        <f>IFERROR(AVERAGE(AC155:AE155),"")</f>
        <v/>
      </c>
      <c r="BO155" s="34" t="str">
        <f>IFERROR(AVERAGE(AF155:AH155),"")</f>
        <v/>
      </c>
      <c r="BP155" s="34" t="str">
        <f>IFERROR(AVERAGE(AI155:AK155),"")</f>
        <v/>
      </c>
      <c r="BQ155" s="34" t="str">
        <f>IFERROR(AVERAGE(AL155:AN155),"")</f>
        <v/>
      </c>
      <c r="BR155" s="34" t="str">
        <f>IFERROR(AVERAGE(AO155:AQ155),"")</f>
        <v/>
      </c>
      <c r="BS155" s="34" t="str">
        <f>IFERROR(AVERAGE(AR155:AT155),"")</f>
        <v/>
      </c>
      <c r="BT155" s="34" t="str">
        <f>IFERROR(AVERAGE(AU155:AW155),"")</f>
        <v/>
      </c>
      <c r="BU155" s="34" t="str">
        <f>IFERROR(AVERAGE(Y155:AW155),"")</f>
        <v/>
      </c>
      <c r="BV155" s="24" t="str">
        <f>IF(BU155="","",IF(BU155&gt;=3.67,"Tinggi / High",IF(BU155&gt;=2.34,"Sederhana / Moderate","Rendah / Low")))</f>
        <v/>
      </c>
      <c r="BW155" s="30" t="str">
        <f>IF($B155="","",COUNTIF(Q155:X155,"Ya / Yes"))</f>
        <v/>
      </c>
    </row>
    <row r="156" spans="1:75" ht="15.75" customHeight="1" x14ac:dyDescent="0.2">
      <c r="A156" s="24" t="str">
        <f>IF($B156="","",ROW()-7)</f>
        <v/>
      </c>
      <c r="B156" s="25"/>
      <c r="C156" s="26"/>
      <c r="D156" s="25"/>
      <c r="E156" s="25"/>
      <c r="F156" s="25"/>
      <c r="G156" s="25"/>
      <c r="H156" s="25"/>
      <c r="I156" s="27"/>
      <c r="J156" s="25"/>
      <c r="K156" s="25"/>
      <c r="L156" s="27"/>
      <c r="M156" s="28"/>
      <c r="N156" s="28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8"/>
      <c r="AZ156" s="29"/>
      <c r="BA156" s="29"/>
      <c r="BB156" s="27"/>
      <c r="BC156" s="30" t="str">
        <f>IF(OR($B156="",$L156="",$AX156=""),"",MAX(0,$L156-$AX156))</f>
        <v/>
      </c>
      <c r="BD156" s="31" t="str">
        <f>IF(OR($B156="",$L156="",$AX156=""),"",IFERROR($M156*(1+$BA156)^BC156,""))</f>
        <v/>
      </c>
      <c r="BE156" s="31" t="str">
        <f>IF(OR($B156="",$L156="",$AX156=""),"",IFERROR(BD156*12*$BB156,""))</f>
        <v/>
      </c>
      <c r="BF156" s="31" t="str">
        <f>IF(OR($B156="",$L156="",$AX156=""),"",IFERROR($N156*(1+$AZ156)^BC156,""))</f>
        <v/>
      </c>
      <c r="BG156" s="31" t="str">
        <f>IF(OR($B156="",$L156="",$AX156=""),"",IFERROR($AY156*12*IF($AZ156=0,BC156,((1+$AZ156)^BC156-1)/$AZ156),""))</f>
        <v/>
      </c>
      <c r="BH156" s="31" t="str">
        <f>IF(OR($B156="",$L156="",$AX156=""),"",IFERROR(BF156+BG156,""))</f>
        <v/>
      </c>
      <c r="BI156" s="32" t="str">
        <f>IF(OR($B156="",$L156="",$AX156=""),"",IFERROR(BH156-BE156,""))</f>
        <v/>
      </c>
      <c r="BJ156" s="33" t="str">
        <f>IF(OR($B156="",$L156="",$AX156=""),"",IFERROR(BH156/BE156,""))</f>
        <v/>
      </c>
      <c r="BK156" s="24" t="str">
        <f>IF(NOT(ISNUMBER(BJ156)),"",IF(BJ156&gt;=1,"Mencukupi / Adequate",IF(BJ156&gt;=0.75,"Hampir mencukupi / Nearly adequate","Tidak mencukupi / Inadequate")))</f>
        <v/>
      </c>
      <c r="BL156" s="31" t="str">
        <f>IF(OR($B156="",$L156="",$AX156=""),"",IFERROR(IF(BI156&gt;=0,0,-BI156/(12*IF($AZ156=0,BC156,((1+$AZ156)^BC156-1)/$AZ156))),""))</f>
        <v/>
      </c>
      <c r="BM156" s="34" t="str">
        <f>IFERROR(AVERAGE(Y156:AB156),"")</f>
        <v/>
      </c>
      <c r="BN156" s="34" t="str">
        <f>IFERROR(AVERAGE(AC156:AE156),"")</f>
        <v/>
      </c>
      <c r="BO156" s="34" t="str">
        <f>IFERROR(AVERAGE(AF156:AH156),"")</f>
        <v/>
      </c>
      <c r="BP156" s="34" t="str">
        <f>IFERROR(AVERAGE(AI156:AK156),"")</f>
        <v/>
      </c>
      <c r="BQ156" s="34" t="str">
        <f>IFERROR(AVERAGE(AL156:AN156),"")</f>
        <v/>
      </c>
      <c r="BR156" s="34" t="str">
        <f>IFERROR(AVERAGE(AO156:AQ156),"")</f>
        <v/>
      </c>
      <c r="BS156" s="34" t="str">
        <f>IFERROR(AVERAGE(AR156:AT156),"")</f>
        <v/>
      </c>
      <c r="BT156" s="34" t="str">
        <f>IFERROR(AVERAGE(AU156:AW156),"")</f>
        <v/>
      </c>
      <c r="BU156" s="34" t="str">
        <f>IFERROR(AVERAGE(Y156:AW156),"")</f>
        <v/>
      </c>
      <c r="BV156" s="24" t="str">
        <f>IF(BU156="","",IF(BU156&gt;=3.67,"Tinggi / High",IF(BU156&gt;=2.34,"Sederhana / Moderate","Rendah / Low")))</f>
        <v/>
      </c>
      <c r="BW156" s="30" t="str">
        <f>IF($B156="","",COUNTIF(Q156:X156,"Ya / Yes"))</f>
        <v/>
      </c>
    </row>
    <row r="157" spans="1:75" ht="15.75" customHeight="1" x14ac:dyDescent="0.2">
      <c r="A157" s="24" t="str">
        <f>IF($B157="","",ROW()-7)</f>
        <v/>
      </c>
      <c r="B157" s="25"/>
      <c r="C157" s="26"/>
      <c r="D157" s="25"/>
      <c r="E157" s="25"/>
      <c r="F157" s="25"/>
      <c r="G157" s="25"/>
      <c r="H157" s="25"/>
      <c r="I157" s="27"/>
      <c r="J157" s="25"/>
      <c r="K157" s="25"/>
      <c r="L157" s="27"/>
      <c r="M157" s="28"/>
      <c r="N157" s="28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8"/>
      <c r="AZ157" s="29"/>
      <c r="BA157" s="29"/>
      <c r="BB157" s="27"/>
      <c r="BC157" s="30" t="str">
        <f>IF(OR($B157="",$L157="",$AX157=""),"",MAX(0,$L157-$AX157))</f>
        <v/>
      </c>
      <c r="BD157" s="31" t="str">
        <f>IF(OR($B157="",$L157="",$AX157=""),"",IFERROR($M157*(1+$BA157)^BC157,""))</f>
        <v/>
      </c>
      <c r="BE157" s="31" t="str">
        <f>IF(OR($B157="",$L157="",$AX157=""),"",IFERROR(BD157*12*$BB157,""))</f>
        <v/>
      </c>
      <c r="BF157" s="31" t="str">
        <f>IF(OR($B157="",$L157="",$AX157=""),"",IFERROR($N157*(1+$AZ157)^BC157,""))</f>
        <v/>
      </c>
      <c r="BG157" s="31" t="str">
        <f>IF(OR($B157="",$L157="",$AX157=""),"",IFERROR($AY157*12*IF($AZ157=0,BC157,((1+$AZ157)^BC157-1)/$AZ157),""))</f>
        <v/>
      </c>
      <c r="BH157" s="31" t="str">
        <f>IF(OR($B157="",$L157="",$AX157=""),"",IFERROR(BF157+BG157,""))</f>
        <v/>
      </c>
      <c r="BI157" s="32" t="str">
        <f>IF(OR($B157="",$L157="",$AX157=""),"",IFERROR(BH157-BE157,""))</f>
        <v/>
      </c>
      <c r="BJ157" s="33" t="str">
        <f>IF(OR($B157="",$L157="",$AX157=""),"",IFERROR(BH157/BE157,""))</f>
        <v/>
      </c>
      <c r="BK157" s="24" t="str">
        <f>IF(NOT(ISNUMBER(BJ157)),"",IF(BJ157&gt;=1,"Mencukupi / Adequate",IF(BJ157&gt;=0.75,"Hampir mencukupi / Nearly adequate","Tidak mencukupi / Inadequate")))</f>
        <v/>
      </c>
      <c r="BL157" s="31" t="str">
        <f>IF(OR($B157="",$L157="",$AX157=""),"",IFERROR(IF(BI157&gt;=0,0,-BI157/(12*IF($AZ157=0,BC157,((1+$AZ157)^BC157-1)/$AZ157))),""))</f>
        <v/>
      </c>
      <c r="BM157" s="34" t="str">
        <f>IFERROR(AVERAGE(Y157:AB157),"")</f>
        <v/>
      </c>
      <c r="BN157" s="34" t="str">
        <f>IFERROR(AVERAGE(AC157:AE157),"")</f>
        <v/>
      </c>
      <c r="BO157" s="34" t="str">
        <f>IFERROR(AVERAGE(AF157:AH157),"")</f>
        <v/>
      </c>
      <c r="BP157" s="34" t="str">
        <f>IFERROR(AVERAGE(AI157:AK157),"")</f>
        <v/>
      </c>
      <c r="BQ157" s="34" t="str">
        <f>IFERROR(AVERAGE(AL157:AN157),"")</f>
        <v/>
      </c>
      <c r="BR157" s="34" t="str">
        <f>IFERROR(AVERAGE(AO157:AQ157),"")</f>
        <v/>
      </c>
      <c r="BS157" s="34" t="str">
        <f>IFERROR(AVERAGE(AR157:AT157),"")</f>
        <v/>
      </c>
      <c r="BT157" s="34" t="str">
        <f>IFERROR(AVERAGE(AU157:AW157),"")</f>
        <v/>
      </c>
      <c r="BU157" s="34" t="str">
        <f>IFERROR(AVERAGE(Y157:AW157),"")</f>
        <v/>
      </c>
      <c r="BV157" s="24" t="str">
        <f>IF(BU157="","",IF(BU157&gt;=3.67,"Tinggi / High",IF(BU157&gt;=2.34,"Sederhana / Moderate","Rendah / Low")))</f>
        <v/>
      </c>
      <c r="BW157" s="30" t="str">
        <f>IF($B157="","",COUNTIF(Q157:X157,"Ya / Yes"))</f>
        <v/>
      </c>
    </row>
    <row r="158" spans="1:75" ht="15.75" customHeight="1" x14ac:dyDescent="0.2">
      <c r="A158" s="24" t="str">
        <f>IF($B158="","",ROW()-7)</f>
        <v/>
      </c>
      <c r="B158" s="25"/>
      <c r="C158" s="26"/>
      <c r="D158" s="25"/>
      <c r="E158" s="25"/>
      <c r="F158" s="25"/>
      <c r="G158" s="25"/>
      <c r="H158" s="25"/>
      <c r="I158" s="27"/>
      <c r="J158" s="25"/>
      <c r="K158" s="25"/>
      <c r="L158" s="27"/>
      <c r="M158" s="28"/>
      <c r="N158" s="28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8"/>
      <c r="AZ158" s="29"/>
      <c r="BA158" s="29"/>
      <c r="BB158" s="27"/>
      <c r="BC158" s="30" t="str">
        <f>IF(OR($B158="",$L158="",$AX158=""),"",MAX(0,$L158-$AX158))</f>
        <v/>
      </c>
      <c r="BD158" s="31" t="str">
        <f>IF(OR($B158="",$L158="",$AX158=""),"",IFERROR($M158*(1+$BA158)^BC158,""))</f>
        <v/>
      </c>
      <c r="BE158" s="31" t="str">
        <f>IF(OR($B158="",$L158="",$AX158=""),"",IFERROR(BD158*12*$BB158,""))</f>
        <v/>
      </c>
      <c r="BF158" s="31" t="str">
        <f>IF(OR($B158="",$L158="",$AX158=""),"",IFERROR($N158*(1+$AZ158)^BC158,""))</f>
        <v/>
      </c>
      <c r="BG158" s="31" t="str">
        <f>IF(OR($B158="",$L158="",$AX158=""),"",IFERROR($AY158*12*IF($AZ158=0,BC158,((1+$AZ158)^BC158-1)/$AZ158),""))</f>
        <v/>
      </c>
      <c r="BH158" s="31" t="str">
        <f>IF(OR($B158="",$L158="",$AX158=""),"",IFERROR(BF158+BG158,""))</f>
        <v/>
      </c>
      <c r="BI158" s="32" t="str">
        <f>IF(OR($B158="",$L158="",$AX158=""),"",IFERROR(BH158-BE158,""))</f>
        <v/>
      </c>
      <c r="BJ158" s="33" t="str">
        <f>IF(OR($B158="",$L158="",$AX158=""),"",IFERROR(BH158/BE158,""))</f>
        <v/>
      </c>
      <c r="BK158" s="24" t="str">
        <f>IF(NOT(ISNUMBER(BJ158)),"",IF(BJ158&gt;=1,"Mencukupi / Adequate",IF(BJ158&gt;=0.75,"Hampir mencukupi / Nearly adequate","Tidak mencukupi / Inadequate")))</f>
        <v/>
      </c>
      <c r="BL158" s="31" t="str">
        <f>IF(OR($B158="",$L158="",$AX158=""),"",IFERROR(IF(BI158&gt;=0,0,-BI158/(12*IF($AZ158=0,BC158,((1+$AZ158)^BC158-1)/$AZ158))),""))</f>
        <v/>
      </c>
      <c r="BM158" s="34" t="str">
        <f>IFERROR(AVERAGE(Y158:AB158),"")</f>
        <v/>
      </c>
      <c r="BN158" s="34" t="str">
        <f>IFERROR(AVERAGE(AC158:AE158),"")</f>
        <v/>
      </c>
      <c r="BO158" s="34" t="str">
        <f>IFERROR(AVERAGE(AF158:AH158),"")</f>
        <v/>
      </c>
      <c r="BP158" s="34" t="str">
        <f>IFERROR(AVERAGE(AI158:AK158),"")</f>
        <v/>
      </c>
      <c r="BQ158" s="34" t="str">
        <f>IFERROR(AVERAGE(AL158:AN158),"")</f>
        <v/>
      </c>
      <c r="BR158" s="34" t="str">
        <f>IFERROR(AVERAGE(AO158:AQ158),"")</f>
        <v/>
      </c>
      <c r="BS158" s="34" t="str">
        <f>IFERROR(AVERAGE(AR158:AT158),"")</f>
        <v/>
      </c>
      <c r="BT158" s="34" t="str">
        <f>IFERROR(AVERAGE(AU158:AW158),"")</f>
        <v/>
      </c>
      <c r="BU158" s="34" t="str">
        <f>IFERROR(AVERAGE(Y158:AW158),"")</f>
        <v/>
      </c>
      <c r="BV158" s="24" t="str">
        <f>IF(BU158="","",IF(BU158&gt;=3.67,"Tinggi / High",IF(BU158&gt;=2.34,"Sederhana / Moderate","Rendah / Low")))</f>
        <v/>
      </c>
      <c r="BW158" s="30" t="str">
        <f>IF($B158="","",COUNTIF(Q158:X158,"Ya / Yes"))</f>
        <v/>
      </c>
    </row>
    <row r="159" spans="1:75" ht="15.75" customHeight="1" x14ac:dyDescent="0.2">
      <c r="A159" s="24" t="str">
        <f>IF($B159="","",ROW()-7)</f>
        <v/>
      </c>
      <c r="B159" s="25"/>
      <c r="C159" s="26"/>
      <c r="D159" s="25"/>
      <c r="E159" s="25"/>
      <c r="F159" s="25"/>
      <c r="G159" s="25"/>
      <c r="H159" s="25"/>
      <c r="I159" s="27"/>
      <c r="J159" s="25"/>
      <c r="K159" s="25"/>
      <c r="L159" s="27"/>
      <c r="M159" s="28"/>
      <c r="N159" s="28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8"/>
      <c r="AZ159" s="29"/>
      <c r="BA159" s="29"/>
      <c r="BB159" s="27"/>
      <c r="BC159" s="30" t="str">
        <f>IF(OR($B159="",$L159="",$AX159=""),"",MAX(0,$L159-$AX159))</f>
        <v/>
      </c>
      <c r="BD159" s="31" t="str">
        <f>IF(OR($B159="",$L159="",$AX159=""),"",IFERROR($M159*(1+$BA159)^BC159,""))</f>
        <v/>
      </c>
      <c r="BE159" s="31" t="str">
        <f>IF(OR($B159="",$L159="",$AX159=""),"",IFERROR(BD159*12*$BB159,""))</f>
        <v/>
      </c>
      <c r="BF159" s="31" t="str">
        <f>IF(OR($B159="",$L159="",$AX159=""),"",IFERROR($N159*(1+$AZ159)^BC159,""))</f>
        <v/>
      </c>
      <c r="BG159" s="31" t="str">
        <f>IF(OR($B159="",$L159="",$AX159=""),"",IFERROR($AY159*12*IF($AZ159=0,BC159,((1+$AZ159)^BC159-1)/$AZ159),""))</f>
        <v/>
      </c>
      <c r="BH159" s="31" t="str">
        <f>IF(OR($B159="",$L159="",$AX159=""),"",IFERROR(BF159+BG159,""))</f>
        <v/>
      </c>
      <c r="BI159" s="32" t="str">
        <f>IF(OR($B159="",$L159="",$AX159=""),"",IFERROR(BH159-BE159,""))</f>
        <v/>
      </c>
      <c r="BJ159" s="33" t="str">
        <f>IF(OR($B159="",$L159="",$AX159=""),"",IFERROR(BH159/BE159,""))</f>
        <v/>
      </c>
      <c r="BK159" s="24" t="str">
        <f>IF(NOT(ISNUMBER(BJ159)),"",IF(BJ159&gt;=1,"Mencukupi / Adequate",IF(BJ159&gt;=0.75,"Hampir mencukupi / Nearly adequate","Tidak mencukupi / Inadequate")))</f>
        <v/>
      </c>
      <c r="BL159" s="31" t="str">
        <f>IF(OR($B159="",$L159="",$AX159=""),"",IFERROR(IF(BI159&gt;=0,0,-BI159/(12*IF($AZ159=0,BC159,((1+$AZ159)^BC159-1)/$AZ159))),""))</f>
        <v/>
      </c>
      <c r="BM159" s="34" t="str">
        <f>IFERROR(AVERAGE(Y159:AB159),"")</f>
        <v/>
      </c>
      <c r="BN159" s="34" t="str">
        <f>IFERROR(AVERAGE(AC159:AE159),"")</f>
        <v/>
      </c>
      <c r="BO159" s="34" t="str">
        <f>IFERROR(AVERAGE(AF159:AH159),"")</f>
        <v/>
      </c>
      <c r="BP159" s="34" t="str">
        <f>IFERROR(AVERAGE(AI159:AK159),"")</f>
        <v/>
      </c>
      <c r="BQ159" s="34" t="str">
        <f>IFERROR(AVERAGE(AL159:AN159),"")</f>
        <v/>
      </c>
      <c r="BR159" s="34" t="str">
        <f>IFERROR(AVERAGE(AO159:AQ159),"")</f>
        <v/>
      </c>
      <c r="BS159" s="34" t="str">
        <f>IFERROR(AVERAGE(AR159:AT159),"")</f>
        <v/>
      </c>
      <c r="BT159" s="34" t="str">
        <f>IFERROR(AVERAGE(AU159:AW159),"")</f>
        <v/>
      </c>
      <c r="BU159" s="34" t="str">
        <f>IFERROR(AVERAGE(Y159:AW159),"")</f>
        <v/>
      </c>
      <c r="BV159" s="24" t="str">
        <f>IF(BU159="","",IF(BU159&gt;=3.67,"Tinggi / High",IF(BU159&gt;=2.34,"Sederhana / Moderate","Rendah / Low")))</f>
        <v/>
      </c>
      <c r="BW159" s="30" t="str">
        <f>IF($B159="","",COUNTIF(Q159:X159,"Ya / Yes"))</f>
        <v/>
      </c>
    </row>
    <row r="160" spans="1:75" ht="15.75" customHeight="1" x14ac:dyDescent="0.2">
      <c r="A160" s="24" t="str">
        <f>IF($B160="","",ROW()-7)</f>
        <v/>
      </c>
      <c r="B160" s="25"/>
      <c r="C160" s="26"/>
      <c r="D160" s="25"/>
      <c r="E160" s="25"/>
      <c r="F160" s="25"/>
      <c r="G160" s="25"/>
      <c r="H160" s="25"/>
      <c r="I160" s="27"/>
      <c r="J160" s="25"/>
      <c r="K160" s="25"/>
      <c r="L160" s="27"/>
      <c r="M160" s="28"/>
      <c r="N160" s="28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8"/>
      <c r="AZ160" s="29"/>
      <c r="BA160" s="29"/>
      <c r="BB160" s="27"/>
      <c r="BC160" s="30" t="str">
        <f>IF(OR($B160="",$L160="",$AX160=""),"",MAX(0,$L160-$AX160))</f>
        <v/>
      </c>
      <c r="BD160" s="31" t="str">
        <f>IF(OR($B160="",$L160="",$AX160=""),"",IFERROR($M160*(1+$BA160)^BC160,""))</f>
        <v/>
      </c>
      <c r="BE160" s="31" t="str">
        <f>IF(OR($B160="",$L160="",$AX160=""),"",IFERROR(BD160*12*$BB160,""))</f>
        <v/>
      </c>
      <c r="BF160" s="31" t="str">
        <f>IF(OR($B160="",$L160="",$AX160=""),"",IFERROR($N160*(1+$AZ160)^BC160,""))</f>
        <v/>
      </c>
      <c r="BG160" s="31" t="str">
        <f>IF(OR($B160="",$L160="",$AX160=""),"",IFERROR($AY160*12*IF($AZ160=0,BC160,((1+$AZ160)^BC160-1)/$AZ160),""))</f>
        <v/>
      </c>
      <c r="BH160" s="31" t="str">
        <f>IF(OR($B160="",$L160="",$AX160=""),"",IFERROR(BF160+BG160,""))</f>
        <v/>
      </c>
      <c r="BI160" s="32" t="str">
        <f>IF(OR($B160="",$L160="",$AX160=""),"",IFERROR(BH160-BE160,""))</f>
        <v/>
      </c>
      <c r="BJ160" s="33" t="str">
        <f>IF(OR($B160="",$L160="",$AX160=""),"",IFERROR(BH160/BE160,""))</f>
        <v/>
      </c>
      <c r="BK160" s="24" t="str">
        <f>IF(NOT(ISNUMBER(BJ160)),"",IF(BJ160&gt;=1,"Mencukupi / Adequate",IF(BJ160&gt;=0.75,"Hampir mencukupi / Nearly adequate","Tidak mencukupi / Inadequate")))</f>
        <v/>
      </c>
      <c r="BL160" s="31" t="str">
        <f>IF(OR($B160="",$L160="",$AX160=""),"",IFERROR(IF(BI160&gt;=0,0,-BI160/(12*IF($AZ160=0,BC160,((1+$AZ160)^BC160-1)/$AZ160))),""))</f>
        <v/>
      </c>
      <c r="BM160" s="34" t="str">
        <f>IFERROR(AVERAGE(Y160:AB160),"")</f>
        <v/>
      </c>
      <c r="BN160" s="34" t="str">
        <f>IFERROR(AVERAGE(AC160:AE160),"")</f>
        <v/>
      </c>
      <c r="BO160" s="34" t="str">
        <f>IFERROR(AVERAGE(AF160:AH160),"")</f>
        <v/>
      </c>
      <c r="BP160" s="34" t="str">
        <f>IFERROR(AVERAGE(AI160:AK160),"")</f>
        <v/>
      </c>
      <c r="BQ160" s="34" t="str">
        <f>IFERROR(AVERAGE(AL160:AN160),"")</f>
        <v/>
      </c>
      <c r="BR160" s="34" t="str">
        <f>IFERROR(AVERAGE(AO160:AQ160),"")</f>
        <v/>
      </c>
      <c r="BS160" s="34" t="str">
        <f>IFERROR(AVERAGE(AR160:AT160),"")</f>
        <v/>
      </c>
      <c r="BT160" s="34" t="str">
        <f>IFERROR(AVERAGE(AU160:AW160),"")</f>
        <v/>
      </c>
      <c r="BU160" s="34" t="str">
        <f>IFERROR(AVERAGE(Y160:AW160),"")</f>
        <v/>
      </c>
      <c r="BV160" s="24" t="str">
        <f>IF(BU160="","",IF(BU160&gt;=3.67,"Tinggi / High",IF(BU160&gt;=2.34,"Sederhana / Moderate","Rendah / Low")))</f>
        <v/>
      </c>
      <c r="BW160" s="30" t="str">
        <f>IF($B160="","",COUNTIF(Q160:X160,"Ya / Yes"))</f>
        <v/>
      </c>
    </row>
    <row r="161" spans="1:75" ht="15.75" customHeight="1" x14ac:dyDescent="0.2">
      <c r="A161" s="24" t="str">
        <f>IF($B161="","",ROW()-7)</f>
        <v/>
      </c>
      <c r="B161" s="25"/>
      <c r="C161" s="26"/>
      <c r="D161" s="25"/>
      <c r="E161" s="25"/>
      <c r="F161" s="25"/>
      <c r="G161" s="25"/>
      <c r="H161" s="25"/>
      <c r="I161" s="27"/>
      <c r="J161" s="25"/>
      <c r="K161" s="25"/>
      <c r="L161" s="27"/>
      <c r="M161" s="28"/>
      <c r="N161" s="28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8"/>
      <c r="AZ161" s="29"/>
      <c r="BA161" s="29"/>
      <c r="BB161" s="27"/>
      <c r="BC161" s="30" t="str">
        <f>IF(OR($B161="",$L161="",$AX161=""),"",MAX(0,$L161-$AX161))</f>
        <v/>
      </c>
      <c r="BD161" s="31" t="str">
        <f>IF(OR($B161="",$L161="",$AX161=""),"",IFERROR($M161*(1+$BA161)^BC161,""))</f>
        <v/>
      </c>
      <c r="BE161" s="31" t="str">
        <f>IF(OR($B161="",$L161="",$AX161=""),"",IFERROR(BD161*12*$BB161,""))</f>
        <v/>
      </c>
      <c r="BF161" s="31" t="str">
        <f>IF(OR($B161="",$L161="",$AX161=""),"",IFERROR($N161*(1+$AZ161)^BC161,""))</f>
        <v/>
      </c>
      <c r="BG161" s="31" t="str">
        <f>IF(OR($B161="",$L161="",$AX161=""),"",IFERROR($AY161*12*IF($AZ161=0,BC161,((1+$AZ161)^BC161-1)/$AZ161),""))</f>
        <v/>
      </c>
      <c r="BH161" s="31" t="str">
        <f>IF(OR($B161="",$L161="",$AX161=""),"",IFERROR(BF161+BG161,""))</f>
        <v/>
      </c>
      <c r="BI161" s="32" t="str">
        <f>IF(OR($B161="",$L161="",$AX161=""),"",IFERROR(BH161-BE161,""))</f>
        <v/>
      </c>
      <c r="BJ161" s="33" t="str">
        <f>IF(OR($B161="",$L161="",$AX161=""),"",IFERROR(BH161/BE161,""))</f>
        <v/>
      </c>
      <c r="BK161" s="24" t="str">
        <f>IF(NOT(ISNUMBER(BJ161)),"",IF(BJ161&gt;=1,"Mencukupi / Adequate",IF(BJ161&gt;=0.75,"Hampir mencukupi / Nearly adequate","Tidak mencukupi / Inadequate")))</f>
        <v/>
      </c>
      <c r="BL161" s="31" t="str">
        <f>IF(OR($B161="",$L161="",$AX161=""),"",IFERROR(IF(BI161&gt;=0,0,-BI161/(12*IF($AZ161=0,BC161,((1+$AZ161)^BC161-1)/$AZ161))),""))</f>
        <v/>
      </c>
      <c r="BM161" s="34" t="str">
        <f>IFERROR(AVERAGE(Y161:AB161),"")</f>
        <v/>
      </c>
      <c r="BN161" s="34" t="str">
        <f>IFERROR(AVERAGE(AC161:AE161),"")</f>
        <v/>
      </c>
      <c r="BO161" s="34" t="str">
        <f>IFERROR(AVERAGE(AF161:AH161),"")</f>
        <v/>
      </c>
      <c r="BP161" s="34" t="str">
        <f>IFERROR(AVERAGE(AI161:AK161),"")</f>
        <v/>
      </c>
      <c r="BQ161" s="34" t="str">
        <f>IFERROR(AVERAGE(AL161:AN161),"")</f>
        <v/>
      </c>
      <c r="BR161" s="34" t="str">
        <f>IFERROR(AVERAGE(AO161:AQ161),"")</f>
        <v/>
      </c>
      <c r="BS161" s="34" t="str">
        <f>IFERROR(AVERAGE(AR161:AT161),"")</f>
        <v/>
      </c>
      <c r="BT161" s="34" t="str">
        <f>IFERROR(AVERAGE(AU161:AW161),"")</f>
        <v/>
      </c>
      <c r="BU161" s="34" t="str">
        <f>IFERROR(AVERAGE(Y161:AW161),"")</f>
        <v/>
      </c>
      <c r="BV161" s="24" t="str">
        <f>IF(BU161="","",IF(BU161&gt;=3.67,"Tinggi / High",IF(BU161&gt;=2.34,"Sederhana / Moderate","Rendah / Low")))</f>
        <v/>
      </c>
      <c r="BW161" s="30" t="str">
        <f>IF($B161="","",COUNTIF(Q161:X161,"Ya / Yes"))</f>
        <v/>
      </c>
    </row>
    <row r="162" spans="1:75" ht="15.75" customHeight="1" x14ac:dyDescent="0.2">
      <c r="A162" s="24" t="str">
        <f>IF($B162="","",ROW()-7)</f>
        <v/>
      </c>
      <c r="B162" s="25"/>
      <c r="C162" s="26"/>
      <c r="D162" s="25"/>
      <c r="E162" s="25"/>
      <c r="F162" s="25"/>
      <c r="G162" s="25"/>
      <c r="H162" s="25"/>
      <c r="I162" s="27"/>
      <c r="J162" s="25"/>
      <c r="K162" s="25"/>
      <c r="L162" s="27"/>
      <c r="M162" s="28"/>
      <c r="N162" s="28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8"/>
      <c r="AZ162" s="29"/>
      <c r="BA162" s="29"/>
      <c r="BB162" s="27"/>
      <c r="BC162" s="30" t="str">
        <f>IF(OR($B162="",$L162="",$AX162=""),"",MAX(0,$L162-$AX162))</f>
        <v/>
      </c>
      <c r="BD162" s="31" t="str">
        <f>IF(OR($B162="",$L162="",$AX162=""),"",IFERROR($M162*(1+$BA162)^BC162,""))</f>
        <v/>
      </c>
      <c r="BE162" s="31" t="str">
        <f>IF(OR($B162="",$L162="",$AX162=""),"",IFERROR(BD162*12*$BB162,""))</f>
        <v/>
      </c>
      <c r="BF162" s="31" t="str">
        <f>IF(OR($B162="",$L162="",$AX162=""),"",IFERROR($N162*(1+$AZ162)^BC162,""))</f>
        <v/>
      </c>
      <c r="BG162" s="31" t="str">
        <f>IF(OR($B162="",$L162="",$AX162=""),"",IFERROR($AY162*12*IF($AZ162=0,BC162,((1+$AZ162)^BC162-1)/$AZ162),""))</f>
        <v/>
      </c>
      <c r="BH162" s="31" t="str">
        <f>IF(OR($B162="",$L162="",$AX162=""),"",IFERROR(BF162+BG162,""))</f>
        <v/>
      </c>
      <c r="BI162" s="32" t="str">
        <f>IF(OR($B162="",$L162="",$AX162=""),"",IFERROR(BH162-BE162,""))</f>
        <v/>
      </c>
      <c r="BJ162" s="33" t="str">
        <f>IF(OR($B162="",$L162="",$AX162=""),"",IFERROR(BH162/BE162,""))</f>
        <v/>
      </c>
      <c r="BK162" s="24" t="str">
        <f>IF(NOT(ISNUMBER(BJ162)),"",IF(BJ162&gt;=1,"Mencukupi / Adequate",IF(BJ162&gt;=0.75,"Hampir mencukupi / Nearly adequate","Tidak mencukupi / Inadequate")))</f>
        <v/>
      </c>
      <c r="BL162" s="31" t="str">
        <f>IF(OR($B162="",$L162="",$AX162=""),"",IFERROR(IF(BI162&gt;=0,0,-BI162/(12*IF($AZ162=0,BC162,((1+$AZ162)^BC162-1)/$AZ162))),""))</f>
        <v/>
      </c>
      <c r="BM162" s="34" t="str">
        <f>IFERROR(AVERAGE(Y162:AB162),"")</f>
        <v/>
      </c>
      <c r="BN162" s="34" t="str">
        <f>IFERROR(AVERAGE(AC162:AE162),"")</f>
        <v/>
      </c>
      <c r="BO162" s="34" t="str">
        <f>IFERROR(AVERAGE(AF162:AH162),"")</f>
        <v/>
      </c>
      <c r="BP162" s="34" t="str">
        <f>IFERROR(AVERAGE(AI162:AK162),"")</f>
        <v/>
      </c>
      <c r="BQ162" s="34" t="str">
        <f>IFERROR(AVERAGE(AL162:AN162),"")</f>
        <v/>
      </c>
      <c r="BR162" s="34" t="str">
        <f>IFERROR(AVERAGE(AO162:AQ162),"")</f>
        <v/>
      </c>
      <c r="BS162" s="34" t="str">
        <f>IFERROR(AVERAGE(AR162:AT162),"")</f>
        <v/>
      </c>
      <c r="BT162" s="34" t="str">
        <f>IFERROR(AVERAGE(AU162:AW162),"")</f>
        <v/>
      </c>
      <c r="BU162" s="34" t="str">
        <f>IFERROR(AVERAGE(Y162:AW162),"")</f>
        <v/>
      </c>
      <c r="BV162" s="24" t="str">
        <f>IF(BU162="","",IF(BU162&gt;=3.67,"Tinggi / High",IF(BU162&gt;=2.34,"Sederhana / Moderate","Rendah / Low")))</f>
        <v/>
      </c>
      <c r="BW162" s="30" t="str">
        <f>IF($B162="","",COUNTIF(Q162:X162,"Ya / Yes"))</f>
        <v/>
      </c>
    </row>
    <row r="163" spans="1:75" ht="15.75" customHeight="1" x14ac:dyDescent="0.2">
      <c r="A163" s="24" t="str">
        <f>IF($B163="","",ROW()-7)</f>
        <v/>
      </c>
      <c r="B163" s="25"/>
      <c r="C163" s="26"/>
      <c r="D163" s="25"/>
      <c r="E163" s="25"/>
      <c r="F163" s="25"/>
      <c r="G163" s="25"/>
      <c r="H163" s="25"/>
      <c r="I163" s="27"/>
      <c r="J163" s="25"/>
      <c r="K163" s="25"/>
      <c r="L163" s="27"/>
      <c r="M163" s="28"/>
      <c r="N163" s="28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8"/>
      <c r="AZ163" s="29"/>
      <c r="BA163" s="29"/>
      <c r="BB163" s="27"/>
      <c r="BC163" s="30" t="str">
        <f>IF(OR($B163="",$L163="",$AX163=""),"",MAX(0,$L163-$AX163))</f>
        <v/>
      </c>
      <c r="BD163" s="31" t="str">
        <f>IF(OR($B163="",$L163="",$AX163=""),"",IFERROR($M163*(1+$BA163)^BC163,""))</f>
        <v/>
      </c>
      <c r="BE163" s="31" t="str">
        <f>IF(OR($B163="",$L163="",$AX163=""),"",IFERROR(BD163*12*$BB163,""))</f>
        <v/>
      </c>
      <c r="BF163" s="31" t="str">
        <f>IF(OR($B163="",$L163="",$AX163=""),"",IFERROR($N163*(1+$AZ163)^BC163,""))</f>
        <v/>
      </c>
      <c r="BG163" s="31" t="str">
        <f>IF(OR($B163="",$L163="",$AX163=""),"",IFERROR($AY163*12*IF($AZ163=0,BC163,((1+$AZ163)^BC163-1)/$AZ163),""))</f>
        <v/>
      </c>
      <c r="BH163" s="31" t="str">
        <f>IF(OR($B163="",$L163="",$AX163=""),"",IFERROR(BF163+BG163,""))</f>
        <v/>
      </c>
      <c r="BI163" s="32" t="str">
        <f>IF(OR($B163="",$L163="",$AX163=""),"",IFERROR(BH163-BE163,""))</f>
        <v/>
      </c>
      <c r="BJ163" s="33" t="str">
        <f>IF(OR($B163="",$L163="",$AX163=""),"",IFERROR(BH163/BE163,""))</f>
        <v/>
      </c>
      <c r="BK163" s="24" t="str">
        <f>IF(NOT(ISNUMBER(BJ163)),"",IF(BJ163&gt;=1,"Mencukupi / Adequate",IF(BJ163&gt;=0.75,"Hampir mencukupi / Nearly adequate","Tidak mencukupi / Inadequate")))</f>
        <v/>
      </c>
      <c r="BL163" s="31" t="str">
        <f>IF(OR($B163="",$L163="",$AX163=""),"",IFERROR(IF(BI163&gt;=0,0,-BI163/(12*IF($AZ163=0,BC163,((1+$AZ163)^BC163-1)/$AZ163))),""))</f>
        <v/>
      </c>
      <c r="BM163" s="34" t="str">
        <f>IFERROR(AVERAGE(Y163:AB163),"")</f>
        <v/>
      </c>
      <c r="BN163" s="34" t="str">
        <f>IFERROR(AVERAGE(AC163:AE163),"")</f>
        <v/>
      </c>
      <c r="BO163" s="34" t="str">
        <f>IFERROR(AVERAGE(AF163:AH163),"")</f>
        <v/>
      </c>
      <c r="BP163" s="34" t="str">
        <f>IFERROR(AVERAGE(AI163:AK163),"")</f>
        <v/>
      </c>
      <c r="BQ163" s="34" t="str">
        <f>IFERROR(AVERAGE(AL163:AN163),"")</f>
        <v/>
      </c>
      <c r="BR163" s="34" t="str">
        <f>IFERROR(AVERAGE(AO163:AQ163),"")</f>
        <v/>
      </c>
      <c r="BS163" s="34" t="str">
        <f>IFERROR(AVERAGE(AR163:AT163),"")</f>
        <v/>
      </c>
      <c r="BT163" s="34" t="str">
        <f>IFERROR(AVERAGE(AU163:AW163),"")</f>
        <v/>
      </c>
      <c r="BU163" s="34" t="str">
        <f>IFERROR(AVERAGE(Y163:AW163),"")</f>
        <v/>
      </c>
      <c r="BV163" s="24" t="str">
        <f>IF(BU163="","",IF(BU163&gt;=3.67,"Tinggi / High",IF(BU163&gt;=2.34,"Sederhana / Moderate","Rendah / Low")))</f>
        <v/>
      </c>
      <c r="BW163" s="30" t="str">
        <f>IF($B163="","",COUNTIF(Q163:X163,"Ya / Yes"))</f>
        <v/>
      </c>
    </row>
    <row r="164" spans="1:75" ht="15.75" customHeight="1" x14ac:dyDescent="0.2">
      <c r="A164" s="24" t="str">
        <f>IF($B164="","",ROW()-7)</f>
        <v/>
      </c>
      <c r="B164" s="25"/>
      <c r="C164" s="26"/>
      <c r="D164" s="25"/>
      <c r="E164" s="25"/>
      <c r="F164" s="25"/>
      <c r="G164" s="25"/>
      <c r="H164" s="25"/>
      <c r="I164" s="27"/>
      <c r="J164" s="25"/>
      <c r="K164" s="25"/>
      <c r="L164" s="27"/>
      <c r="M164" s="28"/>
      <c r="N164" s="28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8"/>
      <c r="AZ164" s="29"/>
      <c r="BA164" s="29"/>
      <c r="BB164" s="27"/>
      <c r="BC164" s="30" t="str">
        <f>IF(OR($B164="",$L164="",$AX164=""),"",MAX(0,$L164-$AX164))</f>
        <v/>
      </c>
      <c r="BD164" s="31" t="str">
        <f>IF(OR($B164="",$L164="",$AX164=""),"",IFERROR($M164*(1+$BA164)^BC164,""))</f>
        <v/>
      </c>
      <c r="BE164" s="31" t="str">
        <f>IF(OR($B164="",$L164="",$AX164=""),"",IFERROR(BD164*12*$BB164,""))</f>
        <v/>
      </c>
      <c r="BF164" s="31" t="str">
        <f>IF(OR($B164="",$L164="",$AX164=""),"",IFERROR($N164*(1+$AZ164)^BC164,""))</f>
        <v/>
      </c>
      <c r="BG164" s="31" t="str">
        <f>IF(OR($B164="",$L164="",$AX164=""),"",IFERROR($AY164*12*IF($AZ164=0,BC164,((1+$AZ164)^BC164-1)/$AZ164),""))</f>
        <v/>
      </c>
      <c r="BH164" s="31" t="str">
        <f>IF(OR($B164="",$L164="",$AX164=""),"",IFERROR(BF164+BG164,""))</f>
        <v/>
      </c>
      <c r="BI164" s="32" t="str">
        <f>IF(OR($B164="",$L164="",$AX164=""),"",IFERROR(BH164-BE164,""))</f>
        <v/>
      </c>
      <c r="BJ164" s="33" t="str">
        <f>IF(OR($B164="",$L164="",$AX164=""),"",IFERROR(BH164/BE164,""))</f>
        <v/>
      </c>
      <c r="BK164" s="24" t="str">
        <f>IF(NOT(ISNUMBER(BJ164)),"",IF(BJ164&gt;=1,"Mencukupi / Adequate",IF(BJ164&gt;=0.75,"Hampir mencukupi / Nearly adequate","Tidak mencukupi / Inadequate")))</f>
        <v/>
      </c>
      <c r="BL164" s="31" t="str">
        <f>IF(OR($B164="",$L164="",$AX164=""),"",IFERROR(IF(BI164&gt;=0,0,-BI164/(12*IF($AZ164=0,BC164,((1+$AZ164)^BC164-1)/$AZ164))),""))</f>
        <v/>
      </c>
      <c r="BM164" s="34" t="str">
        <f>IFERROR(AVERAGE(Y164:AB164),"")</f>
        <v/>
      </c>
      <c r="BN164" s="34" t="str">
        <f>IFERROR(AVERAGE(AC164:AE164),"")</f>
        <v/>
      </c>
      <c r="BO164" s="34" t="str">
        <f>IFERROR(AVERAGE(AF164:AH164),"")</f>
        <v/>
      </c>
      <c r="BP164" s="34" t="str">
        <f>IFERROR(AVERAGE(AI164:AK164),"")</f>
        <v/>
      </c>
      <c r="BQ164" s="34" t="str">
        <f>IFERROR(AVERAGE(AL164:AN164),"")</f>
        <v/>
      </c>
      <c r="BR164" s="34" t="str">
        <f>IFERROR(AVERAGE(AO164:AQ164),"")</f>
        <v/>
      </c>
      <c r="BS164" s="34" t="str">
        <f>IFERROR(AVERAGE(AR164:AT164),"")</f>
        <v/>
      </c>
      <c r="BT164" s="34" t="str">
        <f>IFERROR(AVERAGE(AU164:AW164),"")</f>
        <v/>
      </c>
      <c r="BU164" s="34" t="str">
        <f>IFERROR(AVERAGE(Y164:AW164),"")</f>
        <v/>
      </c>
      <c r="BV164" s="24" t="str">
        <f>IF(BU164="","",IF(BU164&gt;=3.67,"Tinggi / High",IF(BU164&gt;=2.34,"Sederhana / Moderate","Rendah / Low")))</f>
        <v/>
      </c>
      <c r="BW164" s="30" t="str">
        <f>IF($B164="","",COUNTIF(Q164:X164,"Ya / Yes"))</f>
        <v/>
      </c>
    </row>
    <row r="165" spans="1:75" ht="15.75" customHeight="1" x14ac:dyDescent="0.2">
      <c r="A165" s="24" t="str">
        <f>IF($B165="","",ROW()-7)</f>
        <v/>
      </c>
      <c r="B165" s="25"/>
      <c r="C165" s="26"/>
      <c r="D165" s="25"/>
      <c r="E165" s="25"/>
      <c r="F165" s="25"/>
      <c r="G165" s="25"/>
      <c r="H165" s="25"/>
      <c r="I165" s="27"/>
      <c r="J165" s="25"/>
      <c r="K165" s="25"/>
      <c r="L165" s="27"/>
      <c r="M165" s="28"/>
      <c r="N165" s="28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8"/>
      <c r="AZ165" s="29"/>
      <c r="BA165" s="29"/>
      <c r="BB165" s="27"/>
      <c r="BC165" s="30" t="str">
        <f>IF(OR($B165="",$L165="",$AX165=""),"",MAX(0,$L165-$AX165))</f>
        <v/>
      </c>
      <c r="BD165" s="31" t="str">
        <f>IF(OR($B165="",$L165="",$AX165=""),"",IFERROR($M165*(1+$BA165)^BC165,""))</f>
        <v/>
      </c>
      <c r="BE165" s="31" t="str">
        <f>IF(OR($B165="",$L165="",$AX165=""),"",IFERROR(BD165*12*$BB165,""))</f>
        <v/>
      </c>
      <c r="BF165" s="31" t="str">
        <f>IF(OR($B165="",$L165="",$AX165=""),"",IFERROR($N165*(1+$AZ165)^BC165,""))</f>
        <v/>
      </c>
      <c r="BG165" s="31" t="str">
        <f>IF(OR($B165="",$L165="",$AX165=""),"",IFERROR($AY165*12*IF($AZ165=0,BC165,((1+$AZ165)^BC165-1)/$AZ165),""))</f>
        <v/>
      </c>
      <c r="BH165" s="31" t="str">
        <f>IF(OR($B165="",$L165="",$AX165=""),"",IFERROR(BF165+BG165,""))</f>
        <v/>
      </c>
      <c r="BI165" s="32" t="str">
        <f>IF(OR($B165="",$L165="",$AX165=""),"",IFERROR(BH165-BE165,""))</f>
        <v/>
      </c>
      <c r="BJ165" s="33" t="str">
        <f>IF(OR($B165="",$L165="",$AX165=""),"",IFERROR(BH165/BE165,""))</f>
        <v/>
      </c>
      <c r="BK165" s="24" t="str">
        <f>IF(NOT(ISNUMBER(BJ165)),"",IF(BJ165&gt;=1,"Mencukupi / Adequate",IF(BJ165&gt;=0.75,"Hampir mencukupi / Nearly adequate","Tidak mencukupi / Inadequate")))</f>
        <v/>
      </c>
      <c r="BL165" s="31" t="str">
        <f>IF(OR($B165="",$L165="",$AX165=""),"",IFERROR(IF(BI165&gt;=0,0,-BI165/(12*IF($AZ165=0,BC165,((1+$AZ165)^BC165-1)/$AZ165))),""))</f>
        <v/>
      </c>
      <c r="BM165" s="34" t="str">
        <f>IFERROR(AVERAGE(Y165:AB165),"")</f>
        <v/>
      </c>
      <c r="BN165" s="34" t="str">
        <f>IFERROR(AVERAGE(AC165:AE165),"")</f>
        <v/>
      </c>
      <c r="BO165" s="34" t="str">
        <f>IFERROR(AVERAGE(AF165:AH165),"")</f>
        <v/>
      </c>
      <c r="BP165" s="34" t="str">
        <f>IFERROR(AVERAGE(AI165:AK165),"")</f>
        <v/>
      </c>
      <c r="BQ165" s="34" t="str">
        <f>IFERROR(AVERAGE(AL165:AN165),"")</f>
        <v/>
      </c>
      <c r="BR165" s="34" t="str">
        <f>IFERROR(AVERAGE(AO165:AQ165),"")</f>
        <v/>
      </c>
      <c r="BS165" s="34" t="str">
        <f>IFERROR(AVERAGE(AR165:AT165),"")</f>
        <v/>
      </c>
      <c r="BT165" s="34" t="str">
        <f>IFERROR(AVERAGE(AU165:AW165),"")</f>
        <v/>
      </c>
      <c r="BU165" s="34" t="str">
        <f>IFERROR(AVERAGE(Y165:AW165),"")</f>
        <v/>
      </c>
      <c r="BV165" s="24" t="str">
        <f>IF(BU165="","",IF(BU165&gt;=3.67,"Tinggi / High",IF(BU165&gt;=2.34,"Sederhana / Moderate","Rendah / Low")))</f>
        <v/>
      </c>
      <c r="BW165" s="30" t="str">
        <f>IF($B165="","",COUNTIF(Q165:X165,"Ya / Yes"))</f>
        <v/>
      </c>
    </row>
    <row r="166" spans="1:75" ht="15.75" customHeight="1" x14ac:dyDescent="0.2">
      <c r="A166" s="24" t="str">
        <f>IF($B166="","",ROW()-7)</f>
        <v/>
      </c>
      <c r="B166" s="25"/>
      <c r="C166" s="26"/>
      <c r="D166" s="25"/>
      <c r="E166" s="25"/>
      <c r="F166" s="25"/>
      <c r="G166" s="25"/>
      <c r="H166" s="25"/>
      <c r="I166" s="27"/>
      <c r="J166" s="25"/>
      <c r="K166" s="25"/>
      <c r="L166" s="27"/>
      <c r="M166" s="28"/>
      <c r="N166" s="28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8"/>
      <c r="AZ166" s="29"/>
      <c r="BA166" s="29"/>
      <c r="BB166" s="27"/>
      <c r="BC166" s="30" t="str">
        <f>IF(OR($B166="",$L166="",$AX166=""),"",MAX(0,$L166-$AX166))</f>
        <v/>
      </c>
      <c r="BD166" s="31" t="str">
        <f>IF(OR($B166="",$L166="",$AX166=""),"",IFERROR($M166*(1+$BA166)^BC166,""))</f>
        <v/>
      </c>
      <c r="BE166" s="31" t="str">
        <f>IF(OR($B166="",$L166="",$AX166=""),"",IFERROR(BD166*12*$BB166,""))</f>
        <v/>
      </c>
      <c r="BF166" s="31" t="str">
        <f>IF(OR($B166="",$L166="",$AX166=""),"",IFERROR($N166*(1+$AZ166)^BC166,""))</f>
        <v/>
      </c>
      <c r="BG166" s="31" t="str">
        <f>IF(OR($B166="",$L166="",$AX166=""),"",IFERROR($AY166*12*IF($AZ166=0,BC166,((1+$AZ166)^BC166-1)/$AZ166),""))</f>
        <v/>
      </c>
      <c r="BH166" s="31" t="str">
        <f>IF(OR($B166="",$L166="",$AX166=""),"",IFERROR(BF166+BG166,""))</f>
        <v/>
      </c>
      <c r="BI166" s="32" t="str">
        <f>IF(OR($B166="",$L166="",$AX166=""),"",IFERROR(BH166-BE166,""))</f>
        <v/>
      </c>
      <c r="BJ166" s="33" t="str">
        <f>IF(OR($B166="",$L166="",$AX166=""),"",IFERROR(BH166/BE166,""))</f>
        <v/>
      </c>
      <c r="BK166" s="24" t="str">
        <f>IF(NOT(ISNUMBER(BJ166)),"",IF(BJ166&gt;=1,"Mencukupi / Adequate",IF(BJ166&gt;=0.75,"Hampir mencukupi / Nearly adequate","Tidak mencukupi / Inadequate")))</f>
        <v/>
      </c>
      <c r="BL166" s="31" t="str">
        <f>IF(OR($B166="",$L166="",$AX166=""),"",IFERROR(IF(BI166&gt;=0,0,-BI166/(12*IF($AZ166=0,BC166,((1+$AZ166)^BC166-1)/$AZ166))),""))</f>
        <v/>
      </c>
      <c r="BM166" s="34" t="str">
        <f>IFERROR(AVERAGE(Y166:AB166),"")</f>
        <v/>
      </c>
      <c r="BN166" s="34" t="str">
        <f>IFERROR(AVERAGE(AC166:AE166),"")</f>
        <v/>
      </c>
      <c r="BO166" s="34" t="str">
        <f>IFERROR(AVERAGE(AF166:AH166),"")</f>
        <v/>
      </c>
      <c r="BP166" s="34" t="str">
        <f>IFERROR(AVERAGE(AI166:AK166),"")</f>
        <v/>
      </c>
      <c r="BQ166" s="34" t="str">
        <f>IFERROR(AVERAGE(AL166:AN166),"")</f>
        <v/>
      </c>
      <c r="BR166" s="34" t="str">
        <f>IFERROR(AVERAGE(AO166:AQ166),"")</f>
        <v/>
      </c>
      <c r="BS166" s="34" t="str">
        <f>IFERROR(AVERAGE(AR166:AT166),"")</f>
        <v/>
      </c>
      <c r="BT166" s="34" t="str">
        <f>IFERROR(AVERAGE(AU166:AW166),"")</f>
        <v/>
      </c>
      <c r="BU166" s="34" t="str">
        <f>IFERROR(AVERAGE(Y166:AW166),"")</f>
        <v/>
      </c>
      <c r="BV166" s="24" t="str">
        <f>IF(BU166="","",IF(BU166&gt;=3.67,"Tinggi / High",IF(BU166&gt;=2.34,"Sederhana / Moderate","Rendah / Low")))</f>
        <v/>
      </c>
      <c r="BW166" s="30" t="str">
        <f>IF($B166="","",COUNTIF(Q166:X166,"Ya / Yes"))</f>
        <v/>
      </c>
    </row>
    <row r="167" spans="1:75" ht="15.75" customHeight="1" x14ac:dyDescent="0.2">
      <c r="A167" s="24" t="str">
        <f>IF($B167="","",ROW()-7)</f>
        <v/>
      </c>
      <c r="B167" s="25"/>
      <c r="C167" s="26"/>
      <c r="D167" s="25"/>
      <c r="E167" s="25"/>
      <c r="F167" s="25"/>
      <c r="G167" s="25"/>
      <c r="H167" s="25"/>
      <c r="I167" s="27"/>
      <c r="J167" s="25"/>
      <c r="K167" s="25"/>
      <c r="L167" s="27"/>
      <c r="M167" s="28"/>
      <c r="N167" s="28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8"/>
      <c r="AZ167" s="29"/>
      <c r="BA167" s="29"/>
      <c r="BB167" s="27"/>
      <c r="BC167" s="30" t="str">
        <f>IF(OR($B167="",$L167="",$AX167=""),"",MAX(0,$L167-$AX167))</f>
        <v/>
      </c>
      <c r="BD167" s="31" t="str">
        <f>IF(OR($B167="",$L167="",$AX167=""),"",IFERROR($M167*(1+$BA167)^BC167,""))</f>
        <v/>
      </c>
      <c r="BE167" s="31" t="str">
        <f>IF(OR($B167="",$L167="",$AX167=""),"",IFERROR(BD167*12*$BB167,""))</f>
        <v/>
      </c>
      <c r="BF167" s="31" t="str">
        <f>IF(OR($B167="",$L167="",$AX167=""),"",IFERROR($N167*(1+$AZ167)^BC167,""))</f>
        <v/>
      </c>
      <c r="BG167" s="31" t="str">
        <f>IF(OR($B167="",$L167="",$AX167=""),"",IFERROR($AY167*12*IF($AZ167=0,BC167,((1+$AZ167)^BC167-1)/$AZ167),""))</f>
        <v/>
      </c>
      <c r="BH167" s="31" t="str">
        <f>IF(OR($B167="",$L167="",$AX167=""),"",IFERROR(BF167+BG167,""))</f>
        <v/>
      </c>
      <c r="BI167" s="32" t="str">
        <f>IF(OR($B167="",$L167="",$AX167=""),"",IFERROR(BH167-BE167,""))</f>
        <v/>
      </c>
      <c r="BJ167" s="33" t="str">
        <f>IF(OR($B167="",$L167="",$AX167=""),"",IFERROR(BH167/BE167,""))</f>
        <v/>
      </c>
      <c r="BK167" s="24" t="str">
        <f>IF(NOT(ISNUMBER(BJ167)),"",IF(BJ167&gt;=1,"Mencukupi / Adequate",IF(BJ167&gt;=0.75,"Hampir mencukupi / Nearly adequate","Tidak mencukupi / Inadequate")))</f>
        <v/>
      </c>
      <c r="BL167" s="31" t="str">
        <f>IF(OR($B167="",$L167="",$AX167=""),"",IFERROR(IF(BI167&gt;=0,0,-BI167/(12*IF($AZ167=0,BC167,((1+$AZ167)^BC167-1)/$AZ167))),""))</f>
        <v/>
      </c>
      <c r="BM167" s="34" t="str">
        <f>IFERROR(AVERAGE(Y167:AB167),"")</f>
        <v/>
      </c>
      <c r="BN167" s="34" t="str">
        <f>IFERROR(AVERAGE(AC167:AE167),"")</f>
        <v/>
      </c>
      <c r="BO167" s="34" t="str">
        <f>IFERROR(AVERAGE(AF167:AH167),"")</f>
        <v/>
      </c>
      <c r="BP167" s="34" t="str">
        <f>IFERROR(AVERAGE(AI167:AK167),"")</f>
        <v/>
      </c>
      <c r="BQ167" s="34" t="str">
        <f>IFERROR(AVERAGE(AL167:AN167),"")</f>
        <v/>
      </c>
      <c r="BR167" s="34" t="str">
        <f>IFERROR(AVERAGE(AO167:AQ167),"")</f>
        <v/>
      </c>
      <c r="BS167" s="34" t="str">
        <f>IFERROR(AVERAGE(AR167:AT167),"")</f>
        <v/>
      </c>
      <c r="BT167" s="34" t="str">
        <f>IFERROR(AVERAGE(AU167:AW167),"")</f>
        <v/>
      </c>
      <c r="BU167" s="34" t="str">
        <f>IFERROR(AVERAGE(Y167:AW167),"")</f>
        <v/>
      </c>
      <c r="BV167" s="24" t="str">
        <f>IF(BU167="","",IF(BU167&gt;=3.67,"Tinggi / High",IF(BU167&gt;=2.34,"Sederhana / Moderate","Rendah / Low")))</f>
        <v/>
      </c>
      <c r="BW167" s="30" t="str">
        <f>IF($B167="","",COUNTIF(Q167:X167,"Ya / Yes"))</f>
        <v/>
      </c>
    </row>
    <row r="168" spans="1:75" ht="15.75" customHeight="1" x14ac:dyDescent="0.2">
      <c r="A168" s="24" t="str">
        <f>IF($B168="","",ROW()-7)</f>
        <v/>
      </c>
      <c r="B168" s="25"/>
      <c r="C168" s="26"/>
      <c r="D168" s="25"/>
      <c r="E168" s="25"/>
      <c r="F168" s="25"/>
      <c r="G168" s="25"/>
      <c r="H168" s="25"/>
      <c r="I168" s="27"/>
      <c r="J168" s="25"/>
      <c r="K168" s="25"/>
      <c r="L168" s="27"/>
      <c r="M168" s="28"/>
      <c r="N168" s="28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8"/>
      <c r="AZ168" s="29"/>
      <c r="BA168" s="29"/>
      <c r="BB168" s="27"/>
      <c r="BC168" s="30" t="str">
        <f>IF(OR($B168="",$L168="",$AX168=""),"",MAX(0,$L168-$AX168))</f>
        <v/>
      </c>
      <c r="BD168" s="31" t="str">
        <f>IF(OR($B168="",$L168="",$AX168=""),"",IFERROR($M168*(1+$BA168)^BC168,""))</f>
        <v/>
      </c>
      <c r="BE168" s="31" t="str">
        <f>IF(OR($B168="",$L168="",$AX168=""),"",IFERROR(BD168*12*$BB168,""))</f>
        <v/>
      </c>
      <c r="BF168" s="31" t="str">
        <f>IF(OR($B168="",$L168="",$AX168=""),"",IFERROR($N168*(1+$AZ168)^BC168,""))</f>
        <v/>
      </c>
      <c r="BG168" s="31" t="str">
        <f>IF(OR($B168="",$L168="",$AX168=""),"",IFERROR($AY168*12*IF($AZ168=0,BC168,((1+$AZ168)^BC168-1)/$AZ168),""))</f>
        <v/>
      </c>
      <c r="BH168" s="31" t="str">
        <f>IF(OR($B168="",$L168="",$AX168=""),"",IFERROR(BF168+BG168,""))</f>
        <v/>
      </c>
      <c r="BI168" s="32" t="str">
        <f>IF(OR($B168="",$L168="",$AX168=""),"",IFERROR(BH168-BE168,""))</f>
        <v/>
      </c>
      <c r="BJ168" s="33" t="str">
        <f>IF(OR($B168="",$L168="",$AX168=""),"",IFERROR(BH168/BE168,""))</f>
        <v/>
      </c>
      <c r="BK168" s="24" t="str">
        <f>IF(NOT(ISNUMBER(BJ168)),"",IF(BJ168&gt;=1,"Mencukupi / Adequate",IF(BJ168&gt;=0.75,"Hampir mencukupi / Nearly adequate","Tidak mencukupi / Inadequate")))</f>
        <v/>
      </c>
      <c r="BL168" s="31" t="str">
        <f>IF(OR($B168="",$L168="",$AX168=""),"",IFERROR(IF(BI168&gt;=0,0,-BI168/(12*IF($AZ168=0,BC168,((1+$AZ168)^BC168-1)/$AZ168))),""))</f>
        <v/>
      </c>
      <c r="BM168" s="34" t="str">
        <f>IFERROR(AVERAGE(Y168:AB168),"")</f>
        <v/>
      </c>
      <c r="BN168" s="34" t="str">
        <f>IFERROR(AVERAGE(AC168:AE168),"")</f>
        <v/>
      </c>
      <c r="BO168" s="34" t="str">
        <f>IFERROR(AVERAGE(AF168:AH168),"")</f>
        <v/>
      </c>
      <c r="BP168" s="34" t="str">
        <f>IFERROR(AVERAGE(AI168:AK168),"")</f>
        <v/>
      </c>
      <c r="BQ168" s="34" t="str">
        <f>IFERROR(AVERAGE(AL168:AN168),"")</f>
        <v/>
      </c>
      <c r="BR168" s="34" t="str">
        <f>IFERROR(AVERAGE(AO168:AQ168),"")</f>
        <v/>
      </c>
      <c r="BS168" s="34" t="str">
        <f>IFERROR(AVERAGE(AR168:AT168),"")</f>
        <v/>
      </c>
      <c r="BT168" s="34" t="str">
        <f>IFERROR(AVERAGE(AU168:AW168),"")</f>
        <v/>
      </c>
      <c r="BU168" s="34" t="str">
        <f>IFERROR(AVERAGE(Y168:AW168),"")</f>
        <v/>
      </c>
      <c r="BV168" s="24" t="str">
        <f>IF(BU168="","",IF(BU168&gt;=3.67,"Tinggi / High",IF(BU168&gt;=2.34,"Sederhana / Moderate","Rendah / Low")))</f>
        <v/>
      </c>
      <c r="BW168" s="30" t="str">
        <f>IF($B168="","",COUNTIF(Q168:X168,"Ya / Yes"))</f>
        <v/>
      </c>
    </row>
    <row r="169" spans="1:75" ht="15.75" customHeight="1" x14ac:dyDescent="0.2">
      <c r="A169" s="24" t="str">
        <f>IF($B169="","",ROW()-7)</f>
        <v/>
      </c>
      <c r="B169" s="25"/>
      <c r="C169" s="26"/>
      <c r="D169" s="25"/>
      <c r="E169" s="25"/>
      <c r="F169" s="25"/>
      <c r="G169" s="25"/>
      <c r="H169" s="25"/>
      <c r="I169" s="27"/>
      <c r="J169" s="25"/>
      <c r="K169" s="25"/>
      <c r="L169" s="27"/>
      <c r="M169" s="28"/>
      <c r="N169" s="28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8"/>
      <c r="AZ169" s="29"/>
      <c r="BA169" s="29"/>
      <c r="BB169" s="27"/>
      <c r="BC169" s="30" t="str">
        <f>IF(OR($B169="",$L169="",$AX169=""),"",MAX(0,$L169-$AX169))</f>
        <v/>
      </c>
      <c r="BD169" s="31" t="str">
        <f>IF(OR($B169="",$L169="",$AX169=""),"",IFERROR($M169*(1+$BA169)^BC169,""))</f>
        <v/>
      </c>
      <c r="BE169" s="31" t="str">
        <f>IF(OR($B169="",$L169="",$AX169=""),"",IFERROR(BD169*12*$BB169,""))</f>
        <v/>
      </c>
      <c r="BF169" s="31" t="str">
        <f>IF(OR($B169="",$L169="",$AX169=""),"",IFERROR($N169*(1+$AZ169)^BC169,""))</f>
        <v/>
      </c>
      <c r="BG169" s="31" t="str">
        <f>IF(OR($B169="",$L169="",$AX169=""),"",IFERROR($AY169*12*IF($AZ169=0,BC169,((1+$AZ169)^BC169-1)/$AZ169),""))</f>
        <v/>
      </c>
      <c r="BH169" s="31" t="str">
        <f>IF(OR($B169="",$L169="",$AX169=""),"",IFERROR(BF169+BG169,""))</f>
        <v/>
      </c>
      <c r="BI169" s="32" t="str">
        <f>IF(OR($B169="",$L169="",$AX169=""),"",IFERROR(BH169-BE169,""))</f>
        <v/>
      </c>
      <c r="BJ169" s="33" t="str">
        <f>IF(OR($B169="",$L169="",$AX169=""),"",IFERROR(BH169/BE169,""))</f>
        <v/>
      </c>
      <c r="BK169" s="24" t="str">
        <f>IF(NOT(ISNUMBER(BJ169)),"",IF(BJ169&gt;=1,"Mencukupi / Adequate",IF(BJ169&gt;=0.75,"Hampir mencukupi / Nearly adequate","Tidak mencukupi / Inadequate")))</f>
        <v/>
      </c>
      <c r="BL169" s="31" t="str">
        <f>IF(OR($B169="",$L169="",$AX169=""),"",IFERROR(IF(BI169&gt;=0,0,-BI169/(12*IF($AZ169=0,BC169,((1+$AZ169)^BC169-1)/$AZ169))),""))</f>
        <v/>
      </c>
      <c r="BM169" s="34" t="str">
        <f>IFERROR(AVERAGE(Y169:AB169),"")</f>
        <v/>
      </c>
      <c r="BN169" s="34" t="str">
        <f>IFERROR(AVERAGE(AC169:AE169),"")</f>
        <v/>
      </c>
      <c r="BO169" s="34" t="str">
        <f>IFERROR(AVERAGE(AF169:AH169),"")</f>
        <v/>
      </c>
      <c r="BP169" s="34" t="str">
        <f>IFERROR(AVERAGE(AI169:AK169),"")</f>
        <v/>
      </c>
      <c r="BQ169" s="34" t="str">
        <f>IFERROR(AVERAGE(AL169:AN169),"")</f>
        <v/>
      </c>
      <c r="BR169" s="34" t="str">
        <f>IFERROR(AVERAGE(AO169:AQ169),"")</f>
        <v/>
      </c>
      <c r="BS169" s="34" t="str">
        <f>IFERROR(AVERAGE(AR169:AT169),"")</f>
        <v/>
      </c>
      <c r="BT169" s="34" t="str">
        <f>IFERROR(AVERAGE(AU169:AW169),"")</f>
        <v/>
      </c>
      <c r="BU169" s="34" t="str">
        <f>IFERROR(AVERAGE(Y169:AW169),"")</f>
        <v/>
      </c>
      <c r="BV169" s="24" t="str">
        <f>IF(BU169="","",IF(BU169&gt;=3.67,"Tinggi / High",IF(BU169&gt;=2.34,"Sederhana / Moderate","Rendah / Low")))</f>
        <v/>
      </c>
      <c r="BW169" s="30" t="str">
        <f>IF($B169="","",COUNTIF(Q169:X169,"Ya / Yes"))</f>
        <v/>
      </c>
    </row>
    <row r="170" spans="1:75" ht="15.75" customHeight="1" x14ac:dyDescent="0.2">
      <c r="A170" s="24" t="str">
        <f>IF($B170="","",ROW()-7)</f>
        <v/>
      </c>
      <c r="B170" s="25"/>
      <c r="C170" s="26"/>
      <c r="D170" s="25"/>
      <c r="E170" s="25"/>
      <c r="F170" s="25"/>
      <c r="G170" s="25"/>
      <c r="H170" s="25"/>
      <c r="I170" s="27"/>
      <c r="J170" s="25"/>
      <c r="K170" s="25"/>
      <c r="L170" s="27"/>
      <c r="M170" s="28"/>
      <c r="N170" s="28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8"/>
      <c r="AZ170" s="29"/>
      <c r="BA170" s="29"/>
      <c r="BB170" s="27"/>
      <c r="BC170" s="30" t="str">
        <f>IF(OR($B170="",$L170="",$AX170=""),"",MAX(0,$L170-$AX170))</f>
        <v/>
      </c>
      <c r="BD170" s="31" t="str">
        <f>IF(OR($B170="",$L170="",$AX170=""),"",IFERROR($M170*(1+$BA170)^BC170,""))</f>
        <v/>
      </c>
      <c r="BE170" s="31" t="str">
        <f>IF(OR($B170="",$L170="",$AX170=""),"",IFERROR(BD170*12*$BB170,""))</f>
        <v/>
      </c>
      <c r="BF170" s="31" t="str">
        <f>IF(OR($B170="",$L170="",$AX170=""),"",IFERROR($N170*(1+$AZ170)^BC170,""))</f>
        <v/>
      </c>
      <c r="BG170" s="31" t="str">
        <f>IF(OR($B170="",$L170="",$AX170=""),"",IFERROR($AY170*12*IF($AZ170=0,BC170,((1+$AZ170)^BC170-1)/$AZ170),""))</f>
        <v/>
      </c>
      <c r="BH170" s="31" t="str">
        <f>IF(OR($B170="",$L170="",$AX170=""),"",IFERROR(BF170+BG170,""))</f>
        <v/>
      </c>
      <c r="BI170" s="32" t="str">
        <f>IF(OR($B170="",$L170="",$AX170=""),"",IFERROR(BH170-BE170,""))</f>
        <v/>
      </c>
      <c r="BJ170" s="33" t="str">
        <f>IF(OR($B170="",$L170="",$AX170=""),"",IFERROR(BH170/BE170,""))</f>
        <v/>
      </c>
      <c r="BK170" s="24" t="str">
        <f>IF(NOT(ISNUMBER(BJ170)),"",IF(BJ170&gt;=1,"Mencukupi / Adequate",IF(BJ170&gt;=0.75,"Hampir mencukupi / Nearly adequate","Tidak mencukupi / Inadequate")))</f>
        <v/>
      </c>
      <c r="BL170" s="31" t="str">
        <f>IF(OR($B170="",$L170="",$AX170=""),"",IFERROR(IF(BI170&gt;=0,0,-BI170/(12*IF($AZ170=0,BC170,((1+$AZ170)^BC170-1)/$AZ170))),""))</f>
        <v/>
      </c>
      <c r="BM170" s="34" t="str">
        <f>IFERROR(AVERAGE(Y170:AB170),"")</f>
        <v/>
      </c>
      <c r="BN170" s="34" t="str">
        <f>IFERROR(AVERAGE(AC170:AE170),"")</f>
        <v/>
      </c>
      <c r="BO170" s="34" t="str">
        <f>IFERROR(AVERAGE(AF170:AH170),"")</f>
        <v/>
      </c>
      <c r="BP170" s="34" t="str">
        <f>IFERROR(AVERAGE(AI170:AK170),"")</f>
        <v/>
      </c>
      <c r="BQ170" s="34" t="str">
        <f>IFERROR(AVERAGE(AL170:AN170),"")</f>
        <v/>
      </c>
      <c r="BR170" s="34" t="str">
        <f>IFERROR(AVERAGE(AO170:AQ170),"")</f>
        <v/>
      </c>
      <c r="BS170" s="34" t="str">
        <f>IFERROR(AVERAGE(AR170:AT170),"")</f>
        <v/>
      </c>
      <c r="BT170" s="34" t="str">
        <f>IFERROR(AVERAGE(AU170:AW170),"")</f>
        <v/>
      </c>
      <c r="BU170" s="34" t="str">
        <f>IFERROR(AVERAGE(Y170:AW170),"")</f>
        <v/>
      </c>
      <c r="BV170" s="24" t="str">
        <f>IF(BU170="","",IF(BU170&gt;=3.67,"Tinggi / High",IF(BU170&gt;=2.34,"Sederhana / Moderate","Rendah / Low")))</f>
        <v/>
      </c>
      <c r="BW170" s="30" t="str">
        <f>IF($B170="","",COUNTIF(Q170:X170,"Ya / Yes"))</f>
        <v/>
      </c>
    </row>
    <row r="171" spans="1:75" ht="15.75" customHeight="1" x14ac:dyDescent="0.2">
      <c r="A171" s="24" t="str">
        <f>IF($B171="","",ROW()-7)</f>
        <v/>
      </c>
      <c r="B171" s="25"/>
      <c r="C171" s="26"/>
      <c r="D171" s="25"/>
      <c r="E171" s="25"/>
      <c r="F171" s="25"/>
      <c r="G171" s="25"/>
      <c r="H171" s="25"/>
      <c r="I171" s="27"/>
      <c r="J171" s="25"/>
      <c r="K171" s="25"/>
      <c r="L171" s="27"/>
      <c r="M171" s="28"/>
      <c r="N171" s="28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8"/>
      <c r="AZ171" s="29"/>
      <c r="BA171" s="29"/>
      <c r="BB171" s="27"/>
      <c r="BC171" s="30" t="str">
        <f>IF(OR($B171="",$L171="",$AX171=""),"",MAX(0,$L171-$AX171))</f>
        <v/>
      </c>
      <c r="BD171" s="31" t="str">
        <f>IF(OR($B171="",$L171="",$AX171=""),"",IFERROR($M171*(1+$BA171)^BC171,""))</f>
        <v/>
      </c>
      <c r="BE171" s="31" t="str">
        <f>IF(OR($B171="",$L171="",$AX171=""),"",IFERROR(BD171*12*$BB171,""))</f>
        <v/>
      </c>
      <c r="BF171" s="31" t="str">
        <f>IF(OR($B171="",$L171="",$AX171=""),"",IFERROR($N171*(1+$AZ171)^BC171,""))</f>
        <v/>
      </c>
      <c r="BG171" s="31" t="str">
        <f>IF(OR($B171="",$L171="",$AX171=""),"",IFERROR($AY171*12*IF($AZ171=0,BC171,((1+$AZ171)^BC171-1)/$AZ171),""))</f>
        <v/>
      </c>
      <c r="BH171" s="31" t="str">
        <f>IF(OR($B171="",$L171="",$AX171=""),"",IFERROR(BF171+BG171,""))</f>
        <v/>
      </c>
      <c r="BI171" s="32" t="str">
        <f>IF(OR($B171="",$L171="",$AX171=""),"",IFERROR(BH171-BE171,""))</f>
        <v/>
      </c>
      <c r="BJ171" s="33" t="str">
        <f>IF(OR($B171="",$L171="",$AX171=""),"",IFERROR(BH171/BE171,""))</f>
        <v/>
      </c>
      <c r="BK171" s="24" t="str">
        <f>IF(NOT(ISNUMBER(BJ171)),"",IF(BJ171&gt;=1,"Mencukupi / Adequate",IF(BJ171&gt;=0.75,"Hampir mencukupi / Nearly adequate","Tidak mencukupi / Inadequate")))</f>
        <v/>
      </c>
      <c r="BL171" s="31" t="str">
        <f>IF(OR($B171="",$L171="",$AX171=""),"",IFERROR(IF(BI171&gt;=0,0,-BI171/(12*IF($AZ171=0,BC171,((1+$AZ171)^BC171-1)/$AZ171))),""))</f>
        <v/>
      </c>
      <c r="BM171" s="34" t="str">
        <f>IFERROR(AVERAGE(Y171:AB171),"")</f>
        <v/>
      </c>
      <c r="BN171" s="34" t="str">
        <f>IFERROR(AVERAGE(AC171:AE171),"")</f>
        <v/>
      </c>
      <c r="BO171" s="34" t="str">
        <f>IFERROR(AVERAGE(AF171:AH171),"")</f>
        <v/>
      </c>
      <c r="BP171" s="34" t="str">
        <f>IFERROR(AVERAGE(AI171:AK171),"")</f>
        <v/>
      </c>
      <c r="BQ171" s="34" t="str">
        <f>IFERROR(AVERAGE(AL171:AN171),"")</f>
        <v/>
      </c>
      <c r="BR171" s="34" t="str">
        <f>IFERROR(AVERAGE(AO171:AQ171),"")</f>
        <v/>
      </c>
      <c r="BS171" s="34" t="str">
        <f>IFERROR(AVERAGE(AR171:AT171),"")</f>
        <v/>
      </c>
      <c r="BT171" s="34" t="str">
        <f>IFERROR(AVERAGE(AU171:AW171),"")</f>
        <v/>
      </c>
      <c r="BU171" s="34" t="str">
        <f>IFERROR(AVERAGE(Y171:AW171),"")</f>
        <v/>
      </c>
      <c r="BV171" s="24" t="str">
        <f>IF(BU171="","",IF(BU171&gt;=3.67,"Tinggi / High",IF(BU171&gt;=2.34,"Sederhana / Moderate","Rendah / Low")))</f>
        <v/>
      </c>
      <c r="BW171" s="30" t="str">
        <f>IF($B171="","",COUNTIF(Q171:X171,"Ya / Yes"))</f>
        <v/>
      </c>
    </row>
    <row r="172" spans="1:75" ht="15.75" customHeight="1" x14ac:dyDescent="0.2">
      <c r="A172" s="24" t="str">
        <f>IF($B172="","",ROW()-7)</f>
        <v/>
      </c>
      <c r="B172" s="25"/>
      <c r="C172" s="26"/>
      <c r="D172" s="25"/>
      <c r="E172" s="25"/>
      <c r="F172" s="25"/>
      <c r="G172" s="25"/>
      <c r="H172" s="25"/>
      <c r="I172" s="27"/>
      <c r="J172" s="25"/>
      <c r="K172" s="25"/>
      <c r="L172" s="27"/>
      <c r="M172" s="28"/>
      <c r="N172" s="28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8"/>
      <c r="AZ172" s="29"/>
      <c r="BA172" s="29"/>
      <c r="BB172" s="27"/>
      <c r="BC172" s="30" t="str">
        <f>IF(OR($B172="",$L172="",$AX172=""),"",MAX(0,$L172-$AX172))</f>
        <v/>
      </c>
      <c r="BD172" s="31" t="str">
        <f>IF(OR($B172="",$L172="",$AX172=""),"",IFERROR($M172*(1+$BA172)^BC172,""))</f>
        <v/>
      </c>
      <c r="BE172" s="31" t="str">
        <f>IF(OR($B172="",$L172="",$AX172=""),"",IFERROR(BD172*12*$BB172,""))</f>
        <v/>
      </c>
      <c r="BF172" s="31" t="str">
        <f>IF(OR($B172="",$L172="",$AX172=""),"",IFERROR($N172*(1+$AZ172)^BC172,""))</f>
        <v/>
      </c>
      <c r="BG172" s="31" t="str">
        <f>IF(OR($B172="",$L172="",$AX172=""),"",IFERROR($AY172*12*IF($AZ172=0,BC172,((1+$AZ172)^BC172-1)/$AZ172),""))</f>
        <v/>
      </c>
      <c r="BH172" s="31" t="str">
        <f>IF(OR($B172="",$L172="",$AX172=""),"",IFERROR(BF172+BG172,""))</f>
        <v/>
      </c>
      <c r="BI172" s="32" t="str">
        <f>IF(OR($B172="",$L172="",$AX172=""),"",IFERROR(BH172-BE172,""))</f>
        <v/>
      </c>
      <c r="BJ172" s="33" t="str">
        <f>IF(OR($B172="",$L172="",$AX172=""),"",IFERROR(BH172/BE172,""))</f>
        <v/>
      </c>
      <c r="BK172" s="24" t="str">
        <f>IF(NOT(ISNUMBER(BJ172)),"",IF(BJ172&gt;=1,"Mencukupi / Adequate",IF(BJ172&gt;=0.75,"Hampir mencukupi / Nearly adequate","Tidak mencukupi / Inadequate")))</f>
        <v/>
      </c>
      <c r="BL172" s="31" t="str">
        <f>IF(OR($B172="",$L172="",$AX172=""),"",IFERROR(IF(BI172&gt;=0,0,-BI172/(12*IF($AZ172=0,BC172,((1+$AZ172)^BC172-1)/$AZ172))),""))</f>
        <v/>
      </c>
      <c r="BM172" s="34" t="str">
        <f>IFERROR(AVERAGE(Y172:AB172),"")</f>
        <v/>
      </c>
      <c r="BN172" s="34" t="str">
        <f>IFERROR(AVERAGE(AC172:AE172),"")</f>
        <v/>
      </c>
      <c r="BO172" s="34" t="str">
        <f>IFERROR(AVERAGE(AF172:AH172),"")</f>
        <v/>
      </c>
      <c r="BP172" s="34" t="str">
        <f>IFERROR(AVERAGE(AI172:AK172),"")</f>
        <v/>
      </c>
      <c r="BQ172" s="34" t="str">
        <f>IFERROR(AVERAGE(AL172:AN172),"")</f>
        <v/>
      </c>
      <c r="BR172" s="34" t="str">
        <f>IFERROR(AVERAGE(AO172:AQ172),"")</f>
        <v/>
      </c>
      <c r="BS172" s="34" t="str">
        <f>IFERROR(AVERAGE(AR172:AT172),"")</f>
        <v/>
      </c>
      <c r="BT172" s="34" t="str">
        <f>IFERROR(AVERAGE(AU172:AW172),"")</f>
        <v/>
      </c>
      <c r="BU172" s="34" t="str">
        <f>IFERROR(AVERAGE(Y172:AW172),"")</f>
        <v/>
      </c>
      <c r="BV172" s="24" t="str">
        <f>IF(BU172="","",IF(BU172&gt;=3.67,"Tinggi / High",IF(BU172&gt;=2.34,"Sederhana / Moderate","Rendah / Low")))</f>
        <v/>
      </c>
      <c r="BW172" s="30" t="str">
        <f>IF($B172="","",COUNTIF(Q172:X172,"Ya / Yes"))</f>
        <v/>
      </c>
    </row>
    <row r="173" spans="1:75" ht="15.75" customHeight="1" x14ac:dyDescent="0.2">
      <c r="A173" s="24" t="str">
        <f>IF($B173="","",ROW()-7)</f>
        <v/>
      </c>
      <c r="B173" s="25"/>
      <c r="C173" s="26"/>
      <c r="D173" s="25"/>
      <c r="E173" s="25"/>
      <c r="F173" s="25"/>
      <c r="G173" s="25"/>
      <c r="H173" s="25"/>
      <c r="I173" s="27"/>
      <c r="J173" s="25"/>
      <c r="K173" s="25"/>
      <c r="L173" s="27"/>
      <c r="M173" s="28"/>
      <c r="N173" s="28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8"/>
      <c r="AZ173" s="29"/>
      <c r="BA173" s="29"/>
      <c r="BB173" s="27"/>
      <c r="BC173" s="30" t="str">
        <f>IF(OR($B173="",$L173="",$AX173=""),"",MAX(0,$L173-$AX173))</f>
        <v/>
      </c>
      <c r="BD173" s="31" t="str">
        <f>IF(OR($B173="",$L173="",$AX173=""),"",IFERROR($M173*(1+$BA173)^BC173,""))</f>
        <v/>
      </c>
      <c r="BE173" s="31" t="str">
        <f>IF(OR($B173="",$L173="",$AX173=""),"",IFERROR(BD173*12*$BB173,""))</f>
        <v/>
      </c>
      <c r="BF173" s="31" t="str">
        <f>IF(OR($B173="",$L173="",$AX173=""),"",IFERROR($N173*(1+$AZ173)^BC173,""))</f>
        <v/>
      </c>
      <c r="BG173" s="31" t="str">
        <f>IF(OR($B173="",$L173="",$AX173=""),"",IFERROR($AY173*12*IF($AZ173=0,BC173,((1+$AZ173)^BC173-1)/$AZ173),""))</f>
        <v/>
      </c>
      <c r="BH173" s="31" t="str">
        <f>IF(OR($B173="",$L173="",$AX173=""),"",IFERROR(BF173+BG173,""))</f>
        <v/>
      </c>
      <c r="BI173" s="32" t="str">
        <f>IF(OR($B173="",$L173="",$AX173=""),"",IFERROR(BH173-BE173,""))</f>
        <v/>
      </c>
      <c r="BJ173" s="33" t="str">
        <f>IF(OR($B173="",$L173="",$AX173=""),"",IFERROR(BH173/BE173,""))</f>
        <v/>
      </c>
      <c r="BK173" s="24" t="str">
        <f>IF(NOT(ISNUMBER(BJ173)),"",IF(BJ173&gt;=1,"Mencukupi / Adequate",IF(BJ173&gt;=0.75,"Hampir mencukupi / Nearly adequate","Tidak mencukupi / Inadequate")))</f>
        <v/>
      </c>
      <c r="BL173" s="31" t="str">
        <f>IF(OR($B173="",$L173="",$AX173=""),"",IFERROR(IF(BI173&gt;=0,0,-BI173/(12*IF($AZ173=0,BC173,((1+$AZ173)^BC173-1)/$AZ173))),""))</f>
        <v/>
      </c>
      <c r="BM173" s="34" t="str">
        <f>IFERROR(AVERAGE(Y173:AB173),"")</f>
        <v/>
      </c>
      <c r="BN173" s="34" t="str">
        <f>IFERROR(AVERAGE(AC173:AE173),"")</f>
        <v/>
      </c>
      <c r="BO173" s="34" t="str">
        <f>IFERROR(AVERAGE(AF173:AH173),"")</f>
        <v/>
      </c>
      <c r="BP173" s="34" t="str">
        <f>IFERROR(AVERAGE(AI173:AK173),"")</f>
        <v/>
      </c>
      <c r="BQ173" s="34" t="str">
        <f>IFERROR(AVERAGE(AL173:AN173),"")</f>
        <v/>
      </c>
      <c r="BR173" s="34" t="str">
        <f>IFERROR(AVERAGE(AO173:AQ173),"")</f>
        <v/>
      </c>
      <c r="BS173" s="34" t="str">
        <f>IFERROR(AVERAGE(AR173:AT173),"")</f>
        <v/>
      </c>
      <c r="BT173" s="34" t="str">
        <f>IFERROR(AVERAGE(AU173:AW173),"")</f>
        <v/>
      </c>
      <c r="BU173" s="34" t="str">
        <f>IFERROR(AVERAGE(Y173:AW173),"")</f>
        <v/>
      </c>
      <c r="BV173" s="24" t="str">
        <f>IF(BU173="","",IF(BU173&gt;=3.67,"Tinggi / High",IF(BU173&gt;=2.34,"Sederhana / Moderate","Rendah / Low")))</f>
        <v/>
      </c>
      <c r="BW173" s="30" t="str">
        <f>IF($B173="","",COUNTIF(Q173:X173,"Ya / Yes"))</f>
        <v/>
      </c>
    </row>
    <row r="174" spans="1:75" ht="15.75" customHeight="1" x14ac:dyDescent="0.2">
      <c r="A174" s="24" t="str">
        <f>IF($B174="","",ROW()-7)</f>
        <v/>
      </c>
      <c r="B174" s="25"/>
      <c r="C174" s="26"/>
      <c r="D174" s="25"/>
      <c r="E174" s="25"/>
      <c r="F174" s="25"/>
      <c r="G174" s="25"/>
      <c r="H174" s="25"/>
      <c r="I174" s="27"/>
      <c r="J174" s="25"/>
      <c r="K174" s="25"/>
      <c r="L174" s="27"/>
      <c r="M174" s="28"/>
      <c r="N174" s="28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8"/>
      <c r="AZ174" s="29"/>
      <c r="BA174" s="29"/>
      <c r="BB174" s="27"/>
      <c r="BC174" s="30" t="str">
        <f>IF(OR($B174="",$L174="",$AX174=""),"",MAX(0,$L174-$AX174))</f>
        <v/>
      </c>
      <c r="BD174" s="31" t="str">
        <f>IF(OR($B174="",$L174="",$AX174=""),"",IFERROR($M174*(1+$BA174)^BC174,""))</f>
        <v/>
      </c>
      <c r="BE174" s="31" t="str">
        <f>IF(OR($B174="",$L174="",$AX174=""),"",IFERROR(BD174*12*$BB174,""))</f>
        <v/>
      </c>
      <c r="BF174" s="31" t="str">
        <f>IF(OR($B174="",$L174="",$AX174=""),"",IFERROR($N174*(1+$AZ174)^BC174,""))</f>
        <v/>
      </c>
      <c r="BG174" s="31" t="str">
        <f>IF(OR($B174="",$L174="",$AX174=""),"",IFERROR($AY174*12*IF($AZ174=0,BC174,((1+$AZ174)^BC174-1)/$AZ174),""))</f>
        <v/>
      </c>
      <c r="BH174" s="31" t="str">
        <f>IF(OR($B174="",$L174="",$AX174=""),"",IFERROR(BF174+BG174,""))</f>
        <v/>
      </c>
      <c r="BI174" s="32" t="str">
        <f>IF(OR($B174="",$L174="",$AX174=""),"",IFERROR(BH174-BE174,""))</f>
        <v/>
      </c>
      <c r="BJ174" s="33" t="str">
        <f>IF(OR($B174="",$L174="",$AX174=""),"",IFERROR(BH174/BE174,""))</f>
        <v/>
      </c>
      <c r="BK174" s="24" t="str">
        <f>IF(NOT(ISNUMBER(BJ174)),"",IF(BJ174&gt;=1,"Mencukupi / Adequate",IF(BJ174&gt;=0.75,"Hampir mencukupi / Nearly adequate","Tidak mencukupi / Inadequate")))</f>
        <v/>
      </c>
      <c r="BL174" s="31" t="str">
        <f>IF(OR($B174="",$L174="",$AX174=""),"",IFERROR(IF(BI174&gt;=0,0,-BI174/(12*IF($AZ174=0,BC174,((1+$AZ174)^BC174-1)/$AZ174))),""))</f>
        <v/>
      </c>
      <c r="BM174" s="34" t="str">
        <f>IFERROR(AVERAGE(Y174:AB174),"")</f>
        <v/>
      </c>
      <c r="BN174" s="34" t="str">
        <f>IFERROR(AVERAGE(AC174:AE174),"")</f>
        <v/>
      </c>
      <c r="BO174" s="34" t="str">
        <f>IFERROR(AVERAGE(AF174:AH174),"")</f>
        <v/>
      </c>
      <c r="BP174" s="34" t="str">
        <f>IFERROR(AVERAGE(AI174:AK174),"")</f>
        <v/>
      </c>
      <c r="BQ174" s="34" t="str">
        <f>IFERROR(AVERAGE(AL174:AN174),"")</f>
        <v/>
      </c>
      <c r="BR174" s="34" t="str">
        <f>IFERROR(AVERAGE(AO174:AQ174),"")</f>
        <v/>
      </c>
      <c r="BS174" s="34" t="str">
        <f>IFERROR(AVERAGE(AR174:AT174),"")</f>
        <v/>
      </c>
      <c r="BT174" s="34" t="str">
        <f>IFERROR(AVERAGE(AU174:AW174),"")</f>
        <v/>
      </c>
      <c r="BU174" s="34" t="str">
        <f>IFERROR(AVERAGE(Y174:AW174),"")</f>
        <v/>
      </c>
      <c r="BV174" s="24" t="str">
        <f>IF(BU174="","",IF(BU174&gt;=3.67,"Tinggi / High",IF(BU174&gt;=2.34,"Sederhana / Moderate","Rendah / Low")))</f>
        <v/>
      </c>
      <c r="BW174" s="30" t="str">
        <f>IF($B174="","",COUNTIF(Q174:X174,"Ya / Yes"))</f>
        <v/>
      </c>
    </row>
    <row r="175" spans="1:75" ht="15.75" customHeight="1" x14ac:dyDescent="0.2">
      <c r="A175" s="24" t="str">
        <f>IF($B175="","",ROW()-7)</f>
        <v/>
      </c>
      <c r="B175" s="25"/>
      <c r="C175" s="26"/>
      <c r="D175" s="25"/>
      <c r="E175" s="25"/>
      <c r="F175" s="25"/>
      <c r="G175" s="25"/>
      <c r="H175" s="25"/>
      <c r="I175" s="27"/>
      <c r="J175" s="25"/>
      <c r="K175" s="25"/>
      <c r="L175" s="27"/>
      <c r="M175" s="28"/>
      <c r="N175" s="28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8"/>
      <c r="AZ175" s="29"/>
      <c r="BA175" s="29"/>
      <c r="BB175" s="27"/>
      <c r="BC175" s="30" t="str">
        <f>IF(OR($B175="",$L175="",$AX175=""),"",MAX(0,$L175-$AX175))</f>
        <v/>
      </c>
      <c r="BD175" s="31" t="str">
        <f>IF(OR($B175="",$L175="",$AX175=""),"",IFERROR($M175*(1+$BA175)^BC175,""))</f>
        <v/>
      </c>
      <c r="BE175" s="31" t="str">
        <f>IF(OR($B175="",$L175="",$AX175=""),"",IFERROR(BD175*12*$BB175,""))</f>
        <v/>
      </c>
      <c r="BF175" s="31" t="str">
        <f>IF(OR($B175="",$L175="",$AX175=""),"",IFERROR($N175*(1+$AZ175)^BC175,""))</f>
        <v/>
      </c>
      <c r="BG175" s="31" t="str">
        <f>IF(OR($B175="",$L175="",$AX175=""),"",IFERROR($AY175*12*IF($AZ175=0,BC175,((1+$AZ175)^BC175-1)/$AZ175),""))</f>
        <v/>
      </c>
      <c r="BH175" s="31" t="str">
        <f>IF(OR($B175="",$L175="",$AX175=""),"",IFERROR(BF175+BG175,""))</f>
        <v/>
      </c>
      <c r="BI175" s="32" t="str">
        <f>IF(OR($B175="",$L175="",$AX175=""),"",IFERROR(BH175-BE175,""))</f>
        <v/>
      </c>
      <c r="BJ175" s="33" t="str">
        <f>IF(OR($B175="",$L175="",$AX175=""),"",IFERROR(BH175/BE175,""))</f>
        <v/>
      </c>
      <c r="BK175" s="24" t="str">
        <f>IF(NOT(ISNUMBER(BJ175)),"",IF(BJ175&gt;=1,"Mencukupi / Adequate",IF(BJ175&gt;=0.75,"Hampir mencukupi / Nearly adequate","Tidak mencukupi / Inadequate")))</f>
        <v/>
      </c>
      <c r="BL175" s="31" t="str">
        <f>IF(OR($B175="",$L175="",$AX175=""),"",IFERROR(IF(BI175&gt;=0,0,-BI175/(12*IF($AZ175=0,BC175,((1+$AZ175)^BC175-1)/$AZ175))),""))</f>
        <v/>
      </c>
      <c r="BM175" s="34" t="str">
        <f>IFERROR(AVERAGE(Y175:AB175),"")</f>
        <v/>
      </c>
      <c r="BN175" s="34" t="str">
        <f>IFERROR(AVERAGE(AC175:AE175),"")</f>
        <v/>
      </c>
      <c r="BO175" s="34" t="str">
        <f>IFERROR(AVERAGE(AF175:AH175),"")</f>
        <v/>
      </c>
      <c r="BP175" s="34" t="str">
        <f>IFERROR(AVERAGE(AI175:AK175),"")</f>
        <v/>
      </c>
      <c r="BQ175" s="34" t="str">
        <f>IFERROR(AVERAGE(AL175:AN175),"")</f>
        <v/>
      </c>
      <c r="BR175" s="34" t="str">
        <f>IFERROR(AVERAGE(AO175:AQ175),"")</f>
        <v/>
      </c>
      <c r="BS175" s="34" t="str">
        <f>IFERROR(AVERAGE(AR175:AT175),"")</f>
        <v/>
      </c>
      <c r="BT175" s="34" t="str">
        <f>IFERROR(AVERAGE(AU175:AW175),"")</f>
        <v/>
      </c>
      <c r="BU175" s="34" t="str">
        <f>IFERROR(AVERAGE(Y175:AW175),"")</f>
        <v/>
      </c>
      <c r="BV175" s="24" t="str">
        <f>IF(BU175="","",IF(BU175&gt;=3.67,"Tinggi / High",IF(BU175&gt;=2.34,"Sederhana / Moderate","Rendah / Low")))</f>
        <v/>
      </c>
      <c r="BW175" s="30" t="str">
        <f>IF($B175="","",COUNTIF(Q175:X175,"Ya / Yes"))</f>
        <v/>
      </c>
    </row>
    <row r="176" spans="1:75" ht="15.75" customHeight="1" x14ac:dyDescent="0.2">
      <c r="A176" s="24" t="str">
        <f>IF($B176="","",ROW()-7)</f>
        <v/>
      </c>
      <c r="B176" s="25"/>
      <c r="C176" s="26"/>
      <c r="D176" s="25"/>
      <c r="E176" s="25"/>
      <c r="F176" s="25"/>
      <c r="G176" s="25"/>
      <c r="H176" s="25"/>
      <c r="I176" s="27"/>
      <c r="J176" s="25"/>
      <c r="K176" s="25"/>
      <c r="L176" s="27"/>
      <c r="M176" s="28"/>
      <c r="N176" s="28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8"/>
      <c r="AZ176" s="29"/>
      <c r="BA176" s="29"/>
      <c r="BB176" s="27"/>
      <c r="BC176" s="30" t="str">
        <f>IF(OR($B176="",$L176="",$AX176=""),"",MAX(0,$L176-$AX176))</f>
        <v/>
      </c>
      <c r="BD176" s="31" t="str">
        <f>IF(OR($B176="",$L176="",$AX176=""),"",IFERROR($M176*(1+$BA176)^BC176,""))</f>
        <v/>
      </c>
      <c r="BE176" s="31" t="str">
        <f>IF(OR($B176="",$L176="",$AX176=""),"",IFERROR(BD176*12*$BB176,""))</f>
        <v/>
      </c>
      <c r="BF176" s="31" t="str">
        <f>IF(OR($B176="",$L176="",$AX176=""),"",IFERROR($N176*(1+$AZ176)^BC176,""))</f>
        <v/>
      </c>
      <c r="BG176" s="31" t="str">
        <f>IF(OR($B176="",$L176="",$AX176=""),"",IFERROR($AY176*12*IF($AZ176=0,BC176,((1+$AZ176)^BC176-1)/$AZ176),""))</f>
        <v/>
      </c>
      <c r="BH176" s="31" t="str">
        <f>IF(OR($B176="",$L176="",$AX176=""),"",IFERROR(BF176+BG176,""))</f>
        <v/>
      </c>
      <c r="BI176" s="32" t="str">
        <f>IF(OR($B176="",$L176="",$AX176=""),"",IFERROR(BH176-BE176,""))</f>
        <v/>
      </c>
      <c r="BJ176" s="33" t="str">
        <f>IF(OR($B176="",$L176="",$AX176=""),"",IFERROR(BH176/BE176,""))</f>
        <v/>
      </c>
      <c r="BK176" s="24" t="str">
        <f>IF(NOT(ISNUMBER(BJ176)),"",IF(BJ176&gt;=1,"Mencukupi / Adequate",IF(BJ176&gt;=0.75,"Hampir mencukupi / Nearly adequate","Tidak mencukupi / Inadequate")))</f>
        <v/>
      </c>
      <c r="BL176" s="31" t="str">
        <f>IF(OR($B176="",$L176="",$AX176=""),"",IFERROR(IF(BI176&gt;=0,0,-BI176/(12*IF($AZ176=0,BC176,((1+$AZ176)^BC176-1)/$AZ176))),""))</f>
        <v/>
      </c>
      <c r="BM176" s="34" t="str">
        <f>IFERROR(AVERAGE(Y176:AB176),"")</f>
        <v/>
      </c>
      <c r="BN176" s="34" t="str">
        <f>IFERROR(AVERAGE(AC176:AE176),"")</f>
        <v/>
      </c>
      <c r="BO176" s="34" t="str">
        <f>IFERROR(AVERAGE(AF176:AH176),"")</f>
        <v/>
      </c>
      <c r="BP176" s="34" t="str">
        <f>IFERROR(AVERAGE(AI176:AK176),"")</f>
        <v/>
      </c>
      <c r="BQ176" s="34" t="str">
        <f>IFERROR(AVERAGE(AL176:AN176),"")</f>
        <v/>
      </c>
      <c r="BR176" s="34" t="str">
        <f>IFERROR(AVERAGE(AO176:AQ176),"")</f>
        <v/>
      </c>
      <c r="BS176" s="34" t="str">
        <f>IFERROR(AVERAGE(AR176:AT176),"")</f>
        <v/>
      </c>
      <c r="BT176" s="34" t="str">
        <f>IFERROR(AVERAGE(AU176:AW176),"")</f>
        <v/>
      </c>
      <c r="BU176" s="34" t="str">
        <f>IFERROR(AVERAGE(Y176:AW176),"")</f>
        <v/>
      </c>
      <c r="BV176" s="24" t="str">
        <f>IF(BU176="","",IF(BU176&gt;=3.67,"Tinggi / High",IF(BU176&gt;=2.34,"Sederhana / Moderate","Rendah / Low")))</f>
        <v/>
      </c>
      <c r="BW176" s="30" t="str">
        <f>IF($B176="","",COUNTIF(Q176:X176,"Ya / Yes"))</f>
        <v/>
      </c>
    </row>
    <row r="177" spans="1:75" ht="15.75" customHeight="1" x14ac:dyDescent="0.2">
      <c r="A177" s="24" t="str">
        <f>IF($B177="","",ROW()-7)</f>
        <v/>
      </c>
      <c r="B177" s="25"/>
      <c r="C177" s="26"/>
      <c r="D177" s="25"/>
      <c r="E177" s="25"/>
      <c r="F177" s="25"/>
      <c r="G177" s="25"/>
      <c r="H177" s="25"/>
      <c r="I177" s="27"/>
      <c r="J177" s="25"/>
      <c r="K177" s="25"/>
      <c r="L177" s="27"/>
      <c r="M177" s="28"/>
      <c r="N177" s="28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8"/>
      <c r="AZ177" s="29"/>
      <c r="BA177" s="29"/>
      <c r="BB177" s="27"/>
      <c r="BC177" s="30" t="str">
        <f>IF(OR($B177="",$L177="",$AX177=""),"",MAX(0,$L177-$AX177))</f>
        <v/>
      </c>
      <c r="BD177" s="31" t="str">
        <f>IF(OR($B177="",$L177="",$AX177=""),"",IFERROR($M177*(1+$BA177)^BC177,""))</f>
        <v/>
      </c>
      <c r="BE177" s="31" t="str">
        <f>IF(OR($B177="",$L177="",$AX177=""),"",IFERROR(BD177*12*$BB177,""))</f>
        <v/>
      </c>
      <c r="BF177" s="31" t="str">
        <f>IF(OR($B177="",$L177="",$AX177=""),"",IFERROR($N177*(1+$AZ177)^BC177,""))</f>
        <v/>
      </c>
      <c r="BG177" s="31" t="str">
        <f>IF(OR($B177="",$L177="",$AX177=""),"",IFERROR($AY177*12*IF($AZ177=0,BC177,((1+$AZ177)^BC177-1)/$AZ177),""))</f>
        <v/>
      </c>
      <c r="BH177" s="31" t="str">
        <f>IF(OR($B177="",$L177="",$AX177=""),"",IFERROR(BF177+BG177,""))</f>
        <v/>
      </c>
      <c r="BI177" s="32" t="str">
        <f>IF(OR($B177="",$L177="",$AX177=""),"",IFERROR(BH177-BE177,""))</f>
        <v/>
      </c>
      <c r="BJ177" s="33" t="str">
        <f>IF(OR($B177="",$L177="",$AX177=""),"",IFERROR(BH177/BE177,""))</f>
        <v/>
      </c>
      <c r="BK177" s="24" t="str">
        <f>IF(NOT(ISNUMBER(BJ177)),"",IF(BJ177&gt;=1,"Mencukupi / Adequate",IF(BJ177&gt;=0.75,"Hampir mencukupi / Nearly adequate","Tidak mencukupi / Inadequate")))</f>
        <v/>
      </c>
      <c r="BL177" s="31" t="str">
        <f>IF(OR($B177="",$L177="",$AX177=""),"",IFERROR(IF(BI177&gt;=0,0,-BI177/(12*IF($AZ177=0,BC177,((1+$AZ177)^BC177-1)/$AZ177))),""))</f>
        <v/>
      </c>
      <c r="BM177" s="34" t="str">
        <f>IFERROR(AVERAGE(Y177:AB177),"")</f>
        <v/>
      </c>
      <c r="BN177" s="34" t="str">
        <f>IFERROR(AVERAGE(AC177:AE177),"")</f>
        <v/>
      </c>
      <c r="BO177" s="34" t="str">
        <f>IFERROR(AVERAGE(AF177:AH177),"")</f>
        <v/>
      </c>
      <c r="BP177" s="34" t="str">
        <f>IFERROR(AVERAGE(AI177:AK177),"")</f>
        <v/>
      </c>
      <c r="BQ177" s="34" t="str">
        <f>IFERROR(AVERAGE(AL177:AN177),"")</f>
        <v/>
      </c>
      <c r="BR177" s="34" t="str">
        <f>IFERROR(AVERAGE(AO177:AQ177),"")</f>
        <v/>
      </c>
      <c r="BS177" s="34" t="str">
        <f>IFERROR(AVERAGE(AR177:AT177),"")</f>
        <v/>
      </c>
      <c r="BT177" s="34" t="str">
        <f>IFERROR(AVERAGE(AU177:AW177),"")</f>
        <v/>
      </c>
      <c r="BU177" s="34" t="str">
        <f>IFERROR(AVERAGE(Y177:AW177),"")</f>
        <v/>
      </c>
      <c r="BV177" s="24" t="str">
        <f>IF(BU177="","",IF(BU177&gt;=3.67,"Tinggi / High",IF(BU177&gt;=2.34,"Sederhana / Moderate","Rendah / Low")))</f>
        <v/>
      </c>
      <c r="BW177" s="30" t="str">
        <f>IF($B177="","",COUNTIF(Q177:X177,"Ya / Yes"))</f>
        <v/>
      </c>
    </row>
    <row r="178" spans="1:75" ht="15.75" customHeight="1" x14ac:dyDescent="0.2">
      <c r="A178" s="24" t="str">
        <f>IF($B178="","",ROW()-7)</f>
        <v/>
      </c>
      <c r="B178" s="25"/>
      <c r="C178" s="26"/>
      <c r="D178" s="25"/>
      <c r="E178" s="25"/>
      <c r="F178" s="25"/>
      <c r="G178" s="25"/>
      <c r="H178" s="25"/>
      <c r="I178" s="27"/>
      <c r="J178" s="25"/>
      <c r="K178" s="25"/>
      <c r="L178" s="27"/>
      <c r="M178" s="28"/>
      <c r="N178" s="28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8"/>
      <c r="AZ178" s="29"/>
      <c r="BA178" s="29"/>
      <c r="BB178" s="27"/>
      <c r="BC178" s="30" t="str">
        <f>IF(OR($B178="",$L178="",$AX178=""),"",MAX(0,$L178-$AX178))</f>
        <v/>
      </c>
      <c r="BD178" s="31" t="str">
        <f>IF(OR($B178="",$L178="",$AX178=""),"",IFERROR($M178*(1+$BA178)^BC178,""))</f>
        <v/>
      </c>
      <c r="BE178" s="31" t="str">
        <f>IF(OR($B178="",$L178="",$AX178=""),"",IFERROR(BD178*12*$BB178,""))</f>
        <v/>
      </c>
      <c r="BF178" s="31" t="str">
        <f>IF(OR($B178="",$L178="",$AX178=""),"",IFERROR($N178*(1+$AZ178)^BC178,""))</f>
        <v/>
      </c>
      <c r="BG178" s="31" t="str">
        <f>IF(OR($B178="",$L178="",$AX178=""),"",IFERROR($AY178*12*IF($AZ178=0,BC178,((1+$AZ178)^BC178-1)/$AZ178),""))</f>
        <v/>
      </c>
      <c r="BH178" s="31" t="str">
        <f>IF(OR($B178="",$L178="",$AX178=""),"",IFERROR(BF178+BG178,""))</f>
        <v/>
      </c>
      <c r="BI178" s="32" t="str">
        <f>IF(OR($B178="",$L178="",$AX178=""),"",IFERROR(BH178-BE178,""))</f>
        <v/>
      </c>
      <c r="BJ178" s="33" t="str">
        <f>IF(OR($B178="",$L178="",$AX178=""),"",IFERROR(BH178/BE178,""))</f>
        <v/>
      </c>
      <c r="BK178" s="24" t="str">
        <f>IF(NOT(ISNUMBER(BJ178)),"",IF(BJ178&gt;=1,"Mencukupi / Adequate",IF(BJ178&gt;=0.75,"Hampir mencukupi / Nearly adequate","Tidak mencukupi / Inadequate")))</f>
        <v/>
      </c>
      <c r="BL178" s="31" t="str">
        <f>IF(OR($B178="",$L178="",$AX178=""),"",IFERROR(IF(BI178&gt;=0,0,-BI178/(12*IF($AZ178=0,BC178,((1+$AZ178)^BC178-1)/$AZ178))),""))</f>
        <v/>
      </c>
      <c r="BM178" s="34" t="str">
        <f>IFERROR(AVERAGE(Y178:AB178),"")</f>
        <v/>
      </c>
      <c r="BN178" s="34" t="str">
        <f>IFERROR(AVERAGE(AC178:AE178),"")</f>
        <v/>
      </c>
      <c r="BO178" s="34" t="str">
        <f>IFERROR(AVERAGE(AF178:AH178),"")</f>
        <v/>
      </c>
      <c r="BP178" s="34" t="str">
        <f>IFERROR(AVERAGE(AI178:AK178),"")</f>
        <v/>
      </c>
      <c r="BQ178" s="34" t="str">
        <f>IFERROR(AVERAGE(AL178:AN178),"")</f>
        <v/>
      </c>
      <c r="BR178" s="34" t="str">
        <f>IFERROR(AVERAGE(AO178:AQ178),"")</f>
        <v/>
      </c>
      <c r="BS178" s="34" t="str">
        <f>IFERROR(AVERAGE(AR178:AT178),"")</f>
        <v/>
      </c>
      <c r="BT178" s="34" t="str">
        <f>IFERROR(AVERAGE(AU178:AW178),"")</f>
        <v/>
      </c>
      <c r="BU178" s="34" t="str">
        <f>IFERROR(AVERAGE(Y178:AW178),"")</f>
        <v/>
      </c>
      <c r="BV178" s="24" t="str">
        <f>IF(BU178="","",IF(BU178&gt;=3.67,"Tinggi / High",IF(BU178&gt;=2.34,"Sederhana / Moderate","Rendah / Low")))</f>
        <v/>
      </c>
      <c r="BW178" s="30" t="str">
        <f>IF($B178="","",COUNTIF(Q178:X178,"Ya / Yes"))</f>
        <v/>
      </c>
    </row>
    <row r="179" spans="1:75" ht="15.75" customHeight="1" x14ac:dyDescent="0.2">
      <c r="A179" s="24" t="str">
        <f>IF($B179="","",ROW()-7)</f>
        <v/>
      </c>
      <c r="B179" s="25"/>
      <c r="C179" s="26"/>
      <c r="D179" s="25"/>
      <c r="E179" s="25"/>
      <c r="F179" s="25"/>
      <c r="G179" s="25"/>
      <c r="H179" s="25"/>
      <c r="I179" s="27"/>
      <c r="J179" s="25"/>
      <c r="K179" s="25"/>
      <c r="L179" s="27"/>
      <c r="M179" s="28"/>
      <c r="N179" s="28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8"/>
      <c r="AZ179" s="29"/>
      <c r="BA179" s="29"/>
      <c r="BB179" s="27"/>
      <c r="BC179" s="30" t="str">
        <f>IF(OR($B179="",$L179="",$AX179=""),"",MAX(0,$L179-$AX179))</f>
        <v/>
      </c>
      <c r="BD179" s="31" t="str">
        <f>IF(OR($B179="",$L179="",$AX179=""),"",IFERROR($M179*(1+$BA179)^BC179,""))</f>
        <v/>
      </c>
      <c r="BE179" s="31" t="str">
        <f>IF(OR($B179="",$L179="",$AX179=""),"",IFERROR(BD179*12*$BB179,""))</f>
        <v/>
      </c>
      <c r="BF179" s="31" t="str">
        <f>IF(OR($B179="",$L179="",$AX179=""),"",IFERROR($N179*(1+$AZ179)^BC179,""))</f>
        <v/>
      </c>
      <c r="BG179" s="31" t="str">
        <f>IF(OR($B179="",$L179="",$AX179=""),"",IFERROR($AY179*12*IF($AZ179=0,BC179,((1+$AZ179)^BC179-1)/$AZ179),""))</f>
        <v/>
      </c>
      <c r="BH179" s="31" t="str">
        <f>IF(OR($B179="",$L179="",$AX179=""),"",IFERROR(BF179+BG179,""))</f>
        <v/>
      </c>
      <c r="BI179" s="32" t="str">
        <f>IF(OR($B179="",$L179="",$AX179=""),"",IFERROR(BH179-BE179,""))</f>
        <v/>
      </c>
      <c r="BJ179" s="33" t="str">
        <f>IF(OR($B179="",$L179="",$AX179=""),"",IFERROR(BH179/BE179,""))</f>
        <v/>
      </c>
      <c r="BK179" s="24" t="str">
        <f>IF(NOT(ISNUMBER(BJ179)),"",IF(BJ179&gt;=1,"Mencukupi / Adequate",IF(BJ179&gt;=0.75,"Hampir mencukupi / Nearly adequate","Tidak mencukupi / Inadequate")))</f>
        <v/>
      </c>
      <c r="BL179" s="31" t="str">
        <f>IF(OR($B179="",$L179="",$AX179=""),"",IFERROR(IF(BI179&gt;=0,0,-BI179/(12*IF($AZ179=0,BC179,((1+$AZ179)^BC179-1)/$AZ179))),""))</f>
        <v/>
      </c>
      <c r="BM179" s="34" t="str">
        <f>IFERROR(AVERAGE(Y179:AB179),"")</f>
        <v/>
      </c>
      <c r="BN179" s="34" t="str">
        <f>IFERROR(AVERAGE(AC179:AE179),"")</f>
        <v/>
      </c>
      <c r="BO179" s="34" t="str">
        <f>IFERROR(AVERAGE(AF179:AH179),"")</f>
        <v/>
      </c>
      <c r="BP179" s="34" t="str">
        <f>IFERROR(AVERAGE(AI179:AK179),"")</f>
        <v/>
      </c>
      <c r="BQ179" s="34" t="str">
        <f>IFERROR(AVERAGE(AL179:AN179),"")</f>
        <v/>
      </c>
      <c r="BR179" s="34" t="str">
        <f>IFERROR(AVERAGE(AO179:AQ179),"")</f>
        <v/>
      </c>
      <c r="BS179" s="34" t="str">
        <f>IFERROR(AVERAGE(AR179:AT179),"")</f>
        <v/>
      </c>
      <c r="BT179" s="34" t="str">
        <f>IFERROR(AVERAGE(AU179:AW179),"")</f>
        <v/>
      </c>
      <c r="BU179" s="34" t="str">
        <f>IFERROR(AVERAGE(Y179:AW179),"")</f>
        <v/>
      </c>
      <c r="BV179" s="24" t="str">
        <f>IF(BU179="","",IF(BU179&gt;=3.67,"Tinggi / High",IF(BU179&gt;=2.34,"Sederhana / Moderate","Rendah / Low")))</f>
        <v/>
      </c>
      <c r="BW179" s="30" t="str">
        <f>IF($B179="","",COUNTIF(Q179:X179,"Ya / Yes"))</f>
        <v/>
      </c>
    </row>
    <row r="180" spans="1:75" ht="15.75" customHeight="1" x14ac:dyDescent="0.2">
      <c r="A180" s="24" t="str">
        <f>IF($B180="","",ROW()-7)</f>
        <v/>
      </c>
      <c r="B180" s="25"/>
      <c r="C180" s="26"/>
      <c r="D180" s="25"/>
      <c r="E180" s="25"/>
      <c r="F180" s="25"/>
      <c r="G180" s="25"/>
      <c r="H180" s="25"/>
      <c r="I180" s="27"/>
      <c r="J180" s="25"/>
      <c r="K180" s="25"/>
      <c r="L180" s="27"/>
      <c r="M180" s="28"/>
      <c r="N180" s="28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8"/>
      <c r="AZ180" s="29"/>
      <c r="BA180" s="29"/>
      <c r="BB180" s="27"/>
      <c r="BC180" s="30" t="str">
        <f>IF(OR($B180="",$L180="",$AX180=""),"",MAX(0,$L180-$AX180))</f>
        <v/>
      </c>
      <c r="BD180" s="31" t="str">
        <f>IF(OR($B180="",$L180="",$AX180=""),"",IFERROR($M180*(1+$BA180)^BC180,""))</f>
        <v/>
      </c>
      <c r="BE180" s="31" t="str">
        <f>IF(OR($B180="",$L180="",$AX180=""),"",IFERROR(BD180*12*$BB180,""))</f>
        <v/>
      </c>
      <c r="BF180" s="31" t="str">
        <f>IF(OR($B180="",$L180="",$AX180=""),"",IFERROR($N180*(1+$AZ180)^BC180,""))</f>
        <v/>
      </c>
      <c r="BG180" s="31" t="str">
        <f>IF(OR($B180="",$L180="",$AX180=""),"",IFERROR($AY180*12*IF($AZ180=0,BC180,((1+$AZ180)^BC180-1)/$AZ180),""))</f>
        <v/>
      </c>
      <c r="BH180" s="31" t="str">
        <f>IF(OR($B180="",$L180="",$AX180=""),"",IFERROR(BF180+BG180,""))</f>
        <v/>
      </c>
      <c r="BI180" s="32" t="str">
        <f>IF(OR($B180="",$L180="",$AX180=""),"",IFERROR(BH180-BE180,""))</f>
        <v/>
      </c>
      <c r="BJ180" s="33" t="str">
        <f>IF(OR($B180="",$L180="",$AX180=""),"",IFERROR(BH180/BE180,""))</f>
        <v/>
      </c>
      <c r="BK180" s="24" t="str">
        <f>IF(NOT(ISNUMBER(BJ180)),"",IF(BJ180&gt;=1,"Mencukupi / Adequate",IF(BJ180&gt;=0.75,"Hampir mencukupi / Nearly adequate","Tidak mencukupi / Inadequate")))</f>
        <v/>
      </c>
      <c r="BL180" s="31" t="str">
        <f>IF(OR($B180="",$L180="",$AX180=""),"",IFERROR(IF(BI180&gt;=0,0,-BI180/(12*IF($AZ180=0,BC180,((1+$AZ180)^BC180-1)/$AZ180))),""))</f>
        <v/>
      </c>
      <c r="BM180" s="34" t="str">
        <f>IFERROR(AVERAGE(Y180:AB180),"")</f>
        <v/>
      </c>
      <c r="BN180" s="34" t="str">
        <f>IFERROR(AVERAGE(AC180:AE180),"")</f>
        <v/>
      </c>
      <c r="BO180" s="34" t="str">
        <f>IFERROR(AVERAGE(AF180:AH180),"")</f>
        <v/>
      </c>
      <c r="BP180" s="34" t="str">
        <f>IFERROR(AVERAGE(AI180:AK180),"")</f>
        <v/>
      </c>
      <c r="BQ180" s="34" t="str">
        <f>IFERROR(AVERAGE(AL180:AN180),"")</f>
        <v/>
      </c>
      <c r="BR180" s="34" t="str">
        <f>IFERROR(AVERAGE(AO180:AQ180),"")</f>
        <v/>
      </c>
      <c r="BS180" s="34" t="str">
        <f>IFERROR(AVERAGE(AR180:AT180),"")</f>
        <v/>
      </c>
      <c r="BT180" s="34" t="str">
        <f>IFERROR(AVERAGE(AU180:AW180),"")</f>
        <v/>
      </c>
      <c r="BU180" s="34" t="str">
        <f>IFERROR(AVERAGE(Y180:AW180),"")</f>
        <v/>
      </c>
      <c r="BV180" s="24" t="str">
        <f>IF(BU180="","",IF(BU180&gt;=3.67,"Tinggi / High",IF(BU180&gt;=2.34,"Sederhana / Moderate","Rendah / Low")))</f>
        <v/>
      </c>
      <c r="BW180" s="30" t="str">
        <f>IF($B180="","",COUNTIF(Q180:X180,"Ya / Yes"))</f>
        <v/>
      </c>
    </row>
    <row r="181" spans="1:75" ht="15.75" customHeight="1" x14ac:dyDescent="0.2">
      <c r="A181" s="24" t="str">
        <f>IF($B181="","",ROW()-7)</f>
        <v/>
      </c>
      <c r="B181" s="25"/>
      <c r="C181" s="26"/>
      <c r="D181" s="25"/>
      <c r="E181" s="25"/>
      <c r="F181" s="25"/>
      <c r="G181" s="25"/>
      <c r="H181" s="25"/>
      <c r="I181" s="27"/>
      <c r="J181" s="25"/>
      <c r="K181" s="25"/>
      <c r="L181" s="27"/>
      <c r="M181" s="28"/>
      <c r="N181" s="28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8"/>
      <c r="AZ181" s="29"/>
      <c r="BA181" s="29"/>
      <c r="BB181" s="27"/>
      <c r="BC181" s="30" t="str">
        <f>IF(OR($B181="",$L181="",$AX181=""),"",MAX(0,$L181-$AX181))</f>
        <v/>
      </c>
      <c r="BD181" s="31" t="str">
        <f>IF(OR($B181="",$L181="",$AX181=""),"",IFERROR($M181*(1+$BA181)^BC181,""))</f>
        <v/>
      </c>
      <c r="BE181" s="31" t="str">
        <f>IF(OR($B181="",$L181="",$AX181=""),"",IFERROR(BD181*12*$BB181,""))</f>
        <v/>
      </c>
      <c r="BF181" s="31" t="str">
        <f>IF(OR($B181="",$L181="",$AX181=""),"",IFERROR($N181*(1+$AZ181)^BC181,""))</f>
        <v/>
      </c>
      <c r="BG181" s="31" t="str">
        <f>IF(OR($B181="",$L181="",$AX181=""),"",IFERROR($AY181*12*IF($AZ181=0,BC181,((1+$AZ181)^BC181-1)/$AZ181),""))</f>
        <v/>
      </c>
      <c r="BH181" s="31" t="str">
        <f>IF(OR($B181="",$L181="",$AX181=""),"",IFERROR(BF181+BG181,""))</f>
        <v/>
      </c>
      <c r="BI181" s="32" t="str">
        <f>IF(OR($B181="",$L181="",$AX181=""),"",IFERROR(BH181-BE181,""))</f>
        <v/>
      </c>
      <c r="BJ181" s="33" t="str">
        <f>IF(OR($B181="",$L181="",$AX181=""),"",IFERROR(BH181/BE181,""))</f>
        <v/>
      </c>
      <c r="BK181" s="24" t="str">
        <f>IF(NOT(ISNUMBER(BJ181)),"",IF(BJ181&gt;=1,"Mencukupi / Adequate",IF(BJ181&gt;=0.75,"Hampir mencukupi / Nearly adequate","Tidak mencukupi / Inadequate")))</f>
        <v/>
      </c>
      <c r="BL181" s="31" t="str">
        <f>IF(OR($B181="",$L181="",$AX181=""),"",IFERROR(IF(BI181&gt;=0,0,-BI181/(12*IF($AZ181=0,BC181,((1+$AZ181)^BC181-1)/$AZ181))),""))</f>
        <v/>
      </c>
      <c r="BM181" s="34" t="str">
        <f>IFERROR(AVERAGE(Y181:AB181),"")</f>
        <v/>
      </c>
      <c r="BN181" s="34" t="str">
        <f>IFERROR(AVERAGE(AC181:AE181),"")</f>
        <v/>
      </c>
      <c r="BO181" s="34" t="str">
        <f>IFERROR(AVERAGE(AF181:AH181),"")</f>
        <v/>
      </c>
      <c r="BP181" s="34" t="str">
        <f>IFERROR(AVERAGE(AI181:AK181),"")</f>
        <v/>
      </c>
      <c r="BQ181" s="34" t="str">
        <f>IFERROR(AVERAGE(AL181:AN181),"")</f>
        <v/>
      </c>
      <c r="BR181" s="34" t="str">
        <f>IFERROR(AVERAGE(AO181:AQ181),"")</f>
        <v/>
      </c>
      <c r="BS181" s="34" t="str">
        <f>IFERROR(AVERAGE(AR181:AT181),"")</f>
        <v/>
      </c>
      <c r="BT181" s="34" t="str">
        <f>IFERROR(AVERAGE(AU181:AW181),"")</f>
        <v/>
      </c>
      <c r="BU181" s="34" t="str">
        <f>IFERROR(AVERAGE(Y181:AW181),"")</f>
        <v/>
      </c>
      <c r="BV181" s="24" t="str">
        <f>IF(BU181="","",IF(BU181&gt;=3.67,"Tinggi / High",IF(BU181&gt;=2.34,"Sederhana / Moderate","Rendah / Low")))</f>
        <v/>
      </c>
      <c r="BW181" s="30" t="str">
        <f>IF($B181="","",COUNTIF(Q181:X181,"Ya / Yes"))</f>
        <v/>
      </c>
    </row>
    <row r="182" spans="1:75" ht="15.75" customHeight="1" x14ac:dyDescent="0.2">
      <c r="A182" s="24" t="str">
        <f>IF($B182="","",ROW()-7)</f>
        <v/>
      </c>
      <c r="B182" s="25"/>
      <c r="C182" s="26"/>
      <c r="D182" s="25"/>
      <c r="E182" s="25"/>
      <c r="F182" s="25"/>
      <c r="G182" s="25"/>
      <c r="H182" s="25"/>
      <c r="I182" s="27"/>
      <c r="J182" s="25"/>
      <c r="K182" s="25"/>
      <c r="L182" s="27"/>
      <c r="M182" s="28"/>
      <c r="N182" s="28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8"/>
      <c r="AZ182" s="29"/>
      <c r="BA182" s="29"/>
      <c r="BB182" s="27"/>
      <c r="BC182" s="30" t="str">
        <f>IF(OR($B182="",$L182="",$AX182=""),"",MAX(0,$L182-$AX182))</f>
        <v/>
      </c>
      <c r="BD182" s="31" t="str">
        <f>IF(OR($B182="",$L182="",$AX182=""),"",IFERROR($M182*(1+$BA182)^BC182,""))</f>
        <v/>
      </c>
      <c r="BE182" s="31" t="str">
        <f>IF(OR($B182="",$L182="",$AX182=""),"",IFERROR(BD182*12*$BB182,""))</f>
        <v/>
      </c>
      <c r="BF182" s="31" t="str">
        <f>IF(OR($B182="",$L182="",$AX182=""),"",IFERROR($N182*(1+$AZ182)^BC182,""))</f>
        <v/>
      </c>
      <c r="BG182" s="31" t="str">
        <f>IF(OR($B182="",$L182="",$AX182=""),"",IFERROR($AY182*12*IF($AZ182=0,BC182,((1+$AZ182)^BC182-1)/$AZ182),""))</f>
        <v/>
      </c>
      <c r="BH182" s="31" t="str">
        <f>IF(OR($B182="",$L182="",$AX182=""),"",IFERROR(BF182+BG182,""))</f>
        <v/>
      </c>
      <c r="BI182" s="32" t="str">
        <f>IF(OR($B182="",$L182="",$AX182=""),"",IFERROR(BH182-BE182,""))</f>
        <v/>
      </c>
      <c r="BJ182" s="33" t="str">
        <f>IF(OR($B182="",$L182="",$AX182=""),"",IFERROR(BH182/BE182,""))</f>
        <v/>
      </c>
      <c r="BK182" s="24" t="str">
        <f>IF(NOT(ISNUMBER(BJ182)),"",IF(BJ182&gt;=1,"Mencukupi / Adequate",IF(BJ182&gt;=0.75,"Hampir mencukupi / Nearly adequate","Tidak mencukupi / Inadequate")))</f>
        <v/>
      </c>
      <c r="BL182" s="31" t="str">
        <f>IF(OR($B182="",$L182="",$AX182=""),"",IFERROR(IF(BI182&gt;=0,0,-BI182/(12*IF($AZ182=0,BC182,((1+$AZ182)^BC182-1)/$AZ182))),""))</f>
        <v/>
      </c>
      <c r="BM182" s="34" t="str">
        <f>IFERROR(AVERAGE(Y182:AB182),"")</f>
        <v/>
      </c>
      <c r="BN182" s="34" t="str">
        <f>IFERROR(AVERAGE(AC182:AE182),"")</f>
        <v/>
      </c>
      <c r="BO182" s="34" t="str">
        <f>IFERROR(AVERAGE(AF182:AH182),"")</f>
        <v/>
      </c>
      <c r="BP182" s="34" t="str">
        <f>IFERROR(AVERAGE(AI182:AK182),"")</f>
        <v/>
      </c>
      <c r="BQ182" s="34" t="str">
        <f>IFERROR(AVERAGE(AL182:AN182),"")</f>
        <v/>
      </c>
      <c r="BR182" s="34" t="str">
        <f>IFERROR(AVERAGE(AO182:AQ182),"")</f>
        <v/>
      </c>
      <c r="BS182" s="34" t="str">
        <f>IFERROR(AVERAGE(AR182:AT182),"")</f>
        <v/>
      </c>
      <c r="BT182" s="34" t="str">
        <f>IFERROR(AVERAGE(AU182:AW182),"")</f>
        <v/>
      </c>
      <c r="BU182" s="34" t="str">
        <f>IFERROR(AVERAGE(Y182:AW182),"")</f>
        <v/>
      </c>
      <c r="BV182" s="24" t="str">
        <f>IF(BU182="","",IF(BU182&gt;=3.67,"Tinggi / High",IF(BU182&gt;=2.34,"Sederhana / Moderate","Rendah / Low")))</f>
        <v/>
      </c>
      <c r="BW182" s="30" t="str">
        <f>IF($B182="","",COUNTIF(Q182:X182,"Ya / Yes"))</f>
        <v/>
      </c>
    </row>
    <row r="183" spans="1:75" ht="15.75" customHeight="1" x14ac:dyDescent="0.2">
      <c r="A183" s="24" t="str">
        <f>IF($B183="","",ROW()-7)</f>
        <v/>
      </c>
      <c r="B183" s="25"/>
      <c r="C183" s="26"/>
      <c r="D183" s="25"/>
      <c r="E183" s="25"/>
      <c r="F183" s="25"/>
      <c r="G183" s="25"/>
      <c r="H183" s="25"/>
      <c r="I183" s="27"/>
      <c r="J183" s="25"/>
      <c r="K183" s="25"/>
      <c r="L183" s="27"/>
      <c r="M183" s="28"/>
      <c r="N183" s="28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8"/>
      <c r="AZ183" s="29"/>
      <c r="BA183" s="29"/>
      <c r="BB183" s="27"/>
      <c r="BC183" s="30" t="str">
        <f>IF(OR($B183="",$L183="",$AX183=""),"",MAX(0,$L183-$AX183))</f>
        <v/>
      </c>
      <c r="BD183" s="31" t="str">
        <f>IF(OR($B183="",$L183="",$AX183=""),"",IFERROR($M183*(1+$BA183)^BC183,""))</f>
        <v/>
      </c>
      <c r="BE183" s="31" t="str">
        <f>IF(OR($B183="",$L183="",$AX183=""),"",IFERROR(BD183*12*$BB183,""))</f>
        <v/>
      </c>
      <c r="BF183" s="31" t="str">
        <f>IF(OR($B183="",$L183="",$AX183=""),"",IFERROR($N183*(1+$AZ183)^BC183,""))</f>
        <v/>
      </c>
      <c r="BG183" s="31" t="str">
        <f>IF(OR($B183="",$L183="",$AX183=""),"",IFERROR($AY183*12*IF($AZ183=0,BC183,((1+$AZ183)^BC183-1)/$AZ183),""))</f>
        <v/>
      </c>
      <c r="BH183" s="31" t="str">
        <f>IF(OR($B183="",$L183="",$AX183=""),"",IFERROR(BF183+BG183,""))</f>
        <v/>
      </c>
      <c r="BI183" s="32" t="str">
        <f>IF(OR($B183="",$L183="",$AX183=""),"",IFERROR(BH183-BE183,""))</f>
        <v/>
      </c>
      <c r="BJ183" s="33" t="str">
        <f>IF(OR($B183="",$L183="",$AX183=""),"",IFERROR(BH183/BE183,""))</f>
        <v/>
      </c>
      <c r="BK183" s="24" t="str">
        <f>IF(NOT(ISNUMBER(BJ183)),"",IF(BJ183&gt;=1,"Mencukupi / Adequate",IF(BJ183&gt;=0.75,"Hampir mencukupi / Nearly adequate","Tidak mencukupi / Inadequate")))</f>
        <v/>
      </c>
      <c r="BL183" s="31" t="str">
        <f>IF(OR($B183="",$L183="",$AX183=""),"",IFERROR(IF(BI183&gt;=0,0,-BI183/(12*IF($AZ183=0,BC183,((1+$AZ183)^BC183-1)/$AZ183))),""))</f>
        <v/>
      </c>
      <c r="BM183" s="34" t="str">
        <f>IFERROR(AVERAGE(Y183:AB183),"")</f>
        <v/>
      </c>
      <c r="BN183" s="34" t="str">
        <f>IFERROR(AVERAGE(AC183:AE183),"")</f>
        <v/>
      </c>
      <c r="BO183" s="34" t="str">
        <f>IFERROR(AVERAGE(AF183:AH183),"")</f>
        <v/>
      </c>
      <c r="BP183" s="34" t="str">
        <f>IFERROR(AVERAGE(AI183:AK183),"")</f>
        <v/>
      </c>
      <c r="BQ183" s="34" t="str">
        <f>IFERROR(AVERAGE(AL183:AN183),"")</f>
        <v/>
      </c>
      <c r="BR183" s="34" t="str">
        <f>IFERROR(AVERAGE(AO183:AQ183),"")</f>
        <v/>
      </c>
      <c r="BS183" s="34" t="str">
        <f>IFERROR(AVERAGE(AR183:AT183),"")</f>
        <v/>
      </c>
      <c r="BT183" s="34" t="str">
        <f>IFERROR(AVERAGE(AU183:AW183),"")</f>
        <v/>
      </c>
      <c r="BU183" s="34" t="str">
        <f>IFERROR(AVERAGE(Y183:AW183),"")</f>
        <v/>
      </c>
      <c r="BV183" s="24" t="str">
        <f>IF(BU183="","",IF(BU183&gt;=3.67,"Tinggi / High",IF(BU183&gt;=2.34,"Sederhana / Moderate","Rendah / Low")))</f>
        <v/>
      </c>
      <c r="BW183" s="30" t="str">
        <f>IF($B183="","",COUNTIF(Q183:X183,"Ya / Yes"))</f>
        <v/>
      </c>
    </row>
    <row r="184" spans="1:75" ht="15.75" customHeight="1" x14ac:dyDescent="0.2">
      <c r="A184" s="24" t="str">
        <f>IF($B184="","",ROW()-7)</f>
        <v/>
      </c>
      <c r="B184" s="25"/>
      <c r="C184" s="26"/>
      <c r="D184" s="25"/>
      <c r="E184" s="25"/>
      <c r="F184" s="25"/>
      <c r="G184" s="25"/>
      <c r="H184" s="25"/>
      <c r="I184" s="27"/>
      <c r="J184" s="25"/>
      <c r="K184" s="25"/>
      <c r="L184" s="27"/>
      <c r="M184" s="28"/>
      <c r="N184" s="28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8"/>
      <c r="AZ184" s="29"/>
      <c r="BA184" s="29"/>
      <c r="BB184" s="27"/>
      <c r="BC184" s="30" t="str">
        <f>IF(OR($B184="",$L184="",$AX184=""),"",MAX(0,$L184-$AX184))</f>
        <v/>
      </c>
      <c r="BD184" s="31" t="str">
        <f>IF(OR($B184="",$L184="",$AX184=""),"",IFERROR($M184*(1+$BA184)^BC184,""))</f>
        <v/>
      </c>
      <c r="BE184" s="31" t="str">
        <f>IF(OR($B184="",$L184="",$AX184=""),"",IFERROR(BD184*12*$BB184,""))</f>
        <v/>
      </c>
      <c r="BF184" s="31" t="str">
        <f>IF(OR($B184="",$L184="",$AX184=""),"",IFERROR($N184*(1+$AZ184)^BC184,""))</f>
        <v/>
      </c>
      <c r="BG184" s="31" t="str">
        <f>IF(OR($B184="",$L184="",$AX184=""),"",IFERROR($AY184*12*IF($AZ184=0,BC184,((1+$AZ184)^BC184-1)/$AZ184),""))</f>
        <v/>
      </c>
      <c r="BH184" s="31" t="str">
        <f>IF(OR($B184="",$L184="",$AX184=""),"",IFERROR(BF184+BG184,""))</f>
        <v/>
      </c>
      <c r="BI184" s="32" t="str">
        <f>IF(OR($B184="",$L184="",$AX184=""),"",IFERROR(BH184-BE184,""))</f>
        <v/>
      </c>
      <c r="BJ184" s="33" t="str">
        <f>IF(OR($B184="",$L184="",$AX184=""),"",IFERROR(BH184/BE184,""))</f>
        <v/>
      </c>
      <c r="BK184" s="24" t="str">
        <f>IF(NOT(ISNUMBER(BJ184)),"",IF(BJ184&gt;=1,"Mencukupi / Adequate",IF(BJ184&gt;=0.75,"Hampir mencukupi / Nearly adequate","Tidak mencukupi / Inadequate")))</f>
        <v/>
      </c>
      <c r="BL184" s="31" t="str">
        <f>IF(OR($B184="",$L184="",$AX184=""),"",IFERROR(IF(BI184&gt;=0,0,-BI184/(12*IF($AZ184=0,BC184,((1+$AZ184)^BC184-1)/$AZ184))),""))</f>
        <v/>
      </c>
      <c r="BM184" s="34" t="str">
        <f>IFERROR(AVERAGE(Y184:AB184),"")</f>
        <v/>
      </c>
      <c r="BN184" s="34" t="str">
        <f>IFERROR(AVERAGE(AC184:AE184),"")</f>
        <v/>
      </c>
      <c r="BO184" s="34" t="str">
        <f>IFERROR(AVERAGE(AF184:AH184),"")</f>
        <v/>
      </c>
      <c r="BP184" s="34" t="str">
        <f>IFERROR(AVERAGE(AI184:AK184),"")</f>
        <v/>
      </c>
      <c r="BQ184" s="34" t="str">
        <f>IFERROR(AVERAGE(AL184:AN184),"")</f>
        <v/>
      </c>
      <c r="BR184" s="34" t="str">
        <f>IFERROR(AVERAGE(AO184:AQ184),"")</f>
        <v/>
      </c>
      <c r="BS184" s="34" t="str">
        <f>IFERROR(AVERAGE(AR184:AT184),"")</f>
        <v/>
      </c>
      <c r="BT184" s="34" t="str">
        <f>IFERROR(AVERAGE(AU184:AW184),"")</f>
        <v/>
      </c>
      <c r="BU184" s="34" t="str">
        <f>IFERROR(AVERAGE(Y184:AW184),"")</f>
        <v/>
      </c>
      <c r="BV184" s="24" t="str">
        <f>IF(BU184="","",IF(BU184&gt;=3.67,"Tinggi / High",IF(BU184&gt;=2.34,"Sederhana / Moderate","Rendah / Low")))</f>
        <v/>
      </c>
      <c r="BW184" s="30" t="str">
        <f>IF($B184="","",COUNTIF(Q184:X184,"Ya / Yes"))</f>
        <v/>
      </c>
    </row>
    <row r="185" spans="1:75" ht="15.75" customHeight="1" x14ac:dyDescent="0.2">
      <c r="A185" s="24" t="str">
        <f>IF($B185="","",ROW()-7)</f>
        <v/>
      </c>
      <c r="B185" s="25"/>
      <c r="C185" s="26"/>
      <c r="D185" s="25"/>
      <c r="E185" s="25"/>
      <c r="F185" s="25"/>
      <c r="G185" s="25"/>
      <c r="H185" s="25"/>
      <c r="I185" s="27"/>
      <c r="J185" s="25"/>
      <c r="K185" s="25"/>
      <c r="L185" s="27"/>
      <c r="M185" s="28"/>
      <c r="N185" s="28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8"/>
      <c r="AZ185" s="29"/>
      <c r="BA185" s="29"/>
      <c r="BB185" s="27"/>
      <c r="BC185" s="30" t="str">
        <f>IF(OR($B185="",$L185="",$AX185=""),"",MAX(0,$L185-$AX185))</f>
        <v/>
      </c>
      <c r="BD185" s="31" t="str">
        <f>IF(OR($B185="",$L185="",$AX185=""),"",IFERROR($M185*(1+$BA185)^BC185,""))</f>
        <v/>
      </c>
      <c r="BE185" s="31" t="str">
        <f>IF(OR($B185="",$L185="",$AX185=""),"",IFERROR(BD185*12*$BB185,""))</f>
        <v/>
      </c>
      <c r="BF185" s="31" t="str">
        <f>IF(OR($B185="",$L185="",$AX185=""),"",IFERROR($N185*(1+$AZ185)^BC185,""))</f>
        <v/>
      </c>
      <c r="BG185" s="31" t="str">
        <f>IF(OR($B185="",$L185="",$AX185=""),"",IFERROR($AY185*12*IF($AZ185=0,BC185,((1+$AZ185)^BC185-1)/$AZ185),""))</f>
        <v/>
      </c>
      <c r="BH185" s="31" t="str">
        <f>IF(OR($B185="",$L185="",$AX185=""),"",IFERROR(BF185+BG185,""))</f>
        <v/>
      </c>
      <c r="BI185" s="32" t="str">
        <f>IF(OR($B185="",$L185="",$AX185=""),"",IFERROR(BH185-BE185,""))</f>
        <v/>
      </c>
      <c r="BJ185" s="33" t="str">
        <f>IF(OR($B185="",$L185="",$AX185=""),"",IFERROR(BH185/BE185,""))</f>
        <v/>
      </c>
      <c r="BK185" s="24" t="str">
        <f>IF(NOT(ISNUMBER(BJ185)),"",IF(BJ185&gt;=1,"Mencukupi / Adequate",IF(BJ185&gt;=0.75,"Hampir mencukupi / Nearly adequate","Tidak mencukupi / Inadequate")))</f>
        <v/>
      </c>
      <c r="BL185" s="31" t="str">
        <f>IF(OR($B185="",$L185="",$AX185=""),"",IFERROR(IF(BI185&gt;=0,0,-BI185/(12*IF($AZ185=0,BC185,((1+$AZ185)^BC185-1)/$AZ185))),""))</f>
        <v/>
      </c>
      <c r="BM185" s="34" t="str">
        <f>IFERROR(AVERAGE(Y185:AB185),"")</f>
        <v/>
      </c>
      <c r="BN185" s="34" t="str">
        <f>IFERROR(AVERAGE(AC185:AE185),"")</f>
        <v/>
      </c>
      <c r="BO185" s="34" t="str">
        <f>IFERROR(AVERAGE(AF185:AH185),"")</f>
        <v/>
      </c>
      <c r="BP185" s="34" t="str">
        <f>IFERROR(AVERAGE(AI185:AK185),"")</f>
        <v/>
      </c>
      <c r="BQ185" s="34" t="str">
        <f>IFERROR(AVERAGE(AL185:AN185),"")</f>
        <v/>
      </c>
      <c r="BR185" s="34" t="str">
        <f>IFERROR(AVERAGE(AO185:AQ185),"")</f>
        <v/>
      </c>
      <c r="BS185" s="34" t="str">
        <f>IFERROR(AVERAGE(AR185:AT185),"")</f>
        <v/>
      </c>
      <c r="BT185" s="34" t="str">
        <f>IFERROR(AVERAGE(AU185:AW185),"")</f>
        <v/>
      </c>
      <c r="BU185" s="34" t="str">
        <f>IFERROR(AVERAGE(Y185:AW185),"")</f>
        <v/>
      </c>
      <c r="BV185" s="24" t="str">
        <f>IF(BU185="","",IF(BU185&gt;=3.67,"Tinggi / High",IF(BU185&gt;=2.34,"Sederhana / Moderate","Rendah / Low")))</f>
        <v/>
      </c>
      <c r="BW185" s="30" t="str">
        <f>IF($B185="","",COUNTIF(Q185:X185,"Ya / Yes"))</f>
        <v/>
      </c>
    </row>
    <row r="186" spans="1:75" ht="15.75" customHeight="1" x14ac:dyDescent="0.2">
      <c r="A186" s="24" t="str">
        <f>IF($B186="","",ROW()-7)</f>
        <v/>
      </c>
      <c r="B186" s="25"/>
      <c r="C186" s="26"/>
      <c r="D186" s="25"/>
      <c r="E186" s="25"/>
      <c r="F186" s="25"/>
      <c r="G186" s="25"/>
      <c r="H186" s="25"/>
      <c r="I186" s="27"/>
      <c r="J186" s="25"/>
      <c r="K186" s="25"/>
      <c r="L186" s="27"/>
      <c r="M186" s="28"/>
      <c r="N186" s="28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8"/>
      <c r="AZ186" s="29"/>
      <c r="BA186" s="29"/>
      <c r="BB186" s="27"/>
      <c r="BC186" s="30" t="str">
        <f>IF(OR($B186="",$L186="",$AX186=""),"",MAX(0,$L186-$AX186))</f>
        <v/>
      </c>
      <c r="BD186" s="31" t="str">
        <f>IF(OR($B186="",$L186="",$AX186=""),"",IFERROR($M186*(1+$BA186)^BC186,""))</f>
        <v/>
      </c>
      <c r="BE186" s="31" t="str">
        <f>IF(OR($B186="",$L186="",$AX186=""),"",IFERROR(BD186*12*$BB186,""))</f>
        <v/>
      </c>
      <c r="BF186" s="31" t="str">
        <f>IF(OR($B186="",$L186="",$AX186=""),"",IFERROR($N186*(1+$AZ186)^BC186,""))</f>
        <v/>
      </c>
      <c r="BG186" s="31" t="str">
        <f>IF(OR($B186="",$L186="",$AX186=""),"",IFERROR($AY186*12*IF($AZ186=0,BC186,((1+$AZ186)^BC186-1)/$AZ186),""))</f>
        <v/>
      </c>
      <c r="BH186" s="31" t="str">
        <f>IF(OR($B186="",$L186="",$AX186=""),"",IFERROR(BF186+BG186,""))</f>
        <v/>
      </c>
      <c r="BI186" s="32" t="str">
        <f>IF(OR($B186="",$L186="",$AX186=""),"",IFERROR(BH186-BE186,""))</f>
        <v/>
      </c>
      <c r="BJ186" s="33" t="str">
        <f>IF(OR($B186="",$L186="",$AX186=""),"",IFERROR(BH186/BE186,""))</f>
        <v/>
      </c>
      <c r="BK186" s="24" t="str">
        <f>IF(NOT(ISNUMBER(BJ186)),"",IF(BJ186&gt;=1,"Mencukupi / Adequate",IF(BJ186&gt;=0.75,"Hampir mencukupi / Nearly adequate","Tidak mencukupi / Inadequate")))</f>
        <v/>
      </c>
      <c r="BL186" s="31" t="str">
        <f>IF(OR($B186="",$L186="",$AX186=""),"",IFERROR(IF(BI186&gt;=0,0,-BI186/(12*IF($AZ186=0,BC186,((1+$AZ186)^BC186-1)/$AZ186))),""))</f>
        <v/>
      </c>
      <c r="BM186" s="34" t="str">
        <f>IFERROR(AVERAGE(Y186:AB186),"")</f>
        <v/>
      </c>
      <c r="BN186" s="34" t="str">
        <f>IFERROR(AVERAGE(AC186:AE186),"")</f>
        <v/>
      </c>
      <c r="BO186" s="34" t="str">
        <f>IFERROR(AVERAGE(AF186:AH186),"")</f>
        <v/>
      </c>
      <c r="BP186" s="34" t="str">
        <f>IFERROR(AVERAGE(AI186:AK186),"")</f>
        <v/>
      </c>
      <c r="BQ186" s="34" t="str">
        <f>IFERROR(AVERAGE(AL186:AN186),"")</f>
        <v/>
      </c>
      <c r="BR186" s="34" t="str">
        <f>IFERROR(AVERAGE(AO186:AQ186),"")</f>
        <v/>
      </c>
      <c r="BS186" s="34" t="str">
        <f>IFERROR(AVERAGE(AR186:AT186),"")</f>
        <v/>
      </c>
      <c r="BT186" s="34" t="str">
        <f>IFERROR(AVERAGE(AU186:AW186),"")</f>
        <v/>
      </c>
      <c r="BU186" s="34" t="str">
        <f>IFERROR(AVERAGE(Y186:AW186),"")</f>
        <v/>
      </c>
      <c r="BV186" s="24" t="str">
        <f>IF(BU186="","",IF(BU186&gt;=3.67,"Tinggi / High",IF(BU186&gt;=2.34,"Sederhana / Moderate","Rendah / Low")))</f>
        <v/>
      </c>
      <c r="BW186" s="30" t="str">
        <f>IF($B186="","",COUNTIF(Q186:X186,"Ya / Yes"))</f>
        <v/>
      </c>
    </row>
    <row r="187" spans="1:75" ht="15.75" customHeight="1" x14ac:dyDescent="0.2">
      <c r="A187" s="24" t="str">
        <f>IF($B187="","",ROW()-7)</f>
        <v/>
      </c>
      <c r="B187" s="25"/>
      <c r="C187" s="26"/>
      <c r="D187" s="25"/>
      <c r="E187" s="25"/>
      <c r="F187" s="25"/>
      <c r="G187" s="25"/>
      <c r="H187" s="25"/>
      <c r="I187" s="27"/>
      <c r="J187" s="25"/>
      <c r="K187" s="25"/>
      <c r="L187" s="27"/>
      <c r="M187" s="28"/>
      <c r="N187" s="28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8"/>
      <c r="AZ187" s="29"/>
      <c r="BA187" s="29"/>
      <c r="BB187" s="27"/>
      <c r="BC187" s="30" t="str">
        <f>IF(OR($B187="",$L187="",$AX187=""),"",MAX(0,$L187-$AX187))</f>
        <v/>
      </c>
      <c r="BD187" s="31" t="str">
        <f>IF(OR($B187="",$L187="",$AX187=""),"",IFERROR($M187*(1+$BA187)^BC187,""))</f>
        <v/>
      </c>
      <c r="BE187" s="31" t="str">
        <f>IF(OR($B187="",$L187="",$AX187=""),"",IFERROR(BD187*12*$BB187,""))</f>
        <v/>
      </c>
      <c r="BF187" s="31" t="str">
        <f>IF(OR($B187="",$L187="",$AX187=""),"",IFERROR($N187*(1+$AZ187)^BC187,""))</f>
        <v/>
      </c>
      <c r="BG187" s="31" t="str">
        <f>IF(OR($B187="",$L187="",$AX187=""),"",IFERROR($AY187*12*IF($AZ187=0,BC187,((1+$AZ187)^BC187-1)/$AZ187),""))</f>
        <v/>
      </c>
      <c r="BH187" s="31" t="str">
        <f>IF(OR($B187="",$L187="",$AX187=""),"",IFERROR(BF187+BG187,""))</f>
        <v/>
      </c>
      <c r="BI187" s="32" t="str">
        <f>IF(OR($B187="",$L187="",$AX187=""),"",IFERROR(BH187-BE187,""))</f>
        <v/>
      </c>
      <c r="BJ187" s="33" t="str">
        <f>IF(OR($B187="",$L187="",$AX187=""),"",IFERROR(BH187/BE187,""))</f>
        <v/>
      </c>
      <c r="BK187" s="24" t="str">
        <f>IF(NOT(ISNUMBER(BJ187)),"",IF(BJ187&gt;=1,"Mencukupi / Adequate",IF(BJ187&gt;=0.75,"Hampir mencukupi / Nearly adequate","Tidak mencukupi / Inadequate")))</f>
        <v/>
      </c>
      <c r="BL187" s="31" t="str">
        <f>IF(OR($B187="",$L187="",$AX187=""),"",IFERROR(IF(BI187&gt;=0,0,-BI187/(12*IF($AZ187=0,BC187,((1+$AZ187)^BC187-1)/$AZ187))),""))</f>
        <v/>
      </c>
      <c r="BM187" s="34" t="str">
        <f>IFERROR(AVERAGE(Y187:AB187),"")</f>
        <v/>
      </c>
      <c r="BN187" s="34" t="str">
        <f>IFERROR(AVERAGE(AC187:AE187),"")</f>
        <v/>
      </c>
      <c r="BO187" s="34" t="str">
        <f>IFERROR(AVERAGE(AF187:AH187),"")</f>
        <v/>
      </c>
      <c r="BP187" s="34" t="str">
        <f>IFERROR(AVERAGE(AI187:AK187),"")</f>
        <v/>
      </c>
      <c r="BQ187" s="34" t="str">
        <f>IFERROR(AVERAGE(AL187:AN187),"")</f>
        <v/>
      </c>
      <c r="BR187" s="34" t="str">
        <f>IFERROR(AVERAGE(AO187:AQ187),"")</f>
        <v/>
      </c>
      <c r="BS187" s="34" t="str">
        <f>IFERROR(AVERAGE(AR187:AT187),"")</f>
        <v/>
      </c>
      <c r="BT187" s="34" t="str">
        <f>IFERROR(AVERAGE(AU187:AW187),"")</f>
        <v/>
      </c>
      <c r="BU187" s="34" t="str">
        <f>IFERROR(AVERAGE(Y187:AW187),"")</f>
        <v/>
      </c>
      <c r="BV187" s="24" t="str">
        <f>IF(BU187="","",IF(BU187&gt;=3.67,"Tinggi / High",IF(BU187&gt;=2.34,"Sederhana / Moderate","Rendah / Low")))</f>
        <v/>
      </c>
      <c r="BW187" s="30" t="str">
        <f>IF($B187="","",COUNTIF(Q187:X187,"Ya / Yes"))</f>
        <v/>
      </c>
    </row>
    <row r="188" spans="1:75" ht="15.75" customHeight="1" x14ac:dyDescent="0.2">
      <c r="A188" s="24" t="str">
        <f>IF($B188="","",ROW()-7)</f>
        <v/>
      </c>
      <c r="B188" s="25"/>
      <c r="C188" s="26"/>
      <c r="D188" s="25"/>
      <c r="E188" s="25"/>
      <c r="F188" s="25"/>
      <c r="G188" s="25"/>
      <c r="H188" s="25"/>
      <c r="I188" s="27"/>
      <c r="J188" s="25"/>
      <c r="K188" s="25"/>
      <c r="L188" s="27"/>
      <c r="M188" s="28"/>
      <c r="N188" s="28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8"/>
      <c r="AZ188" s="29"/>
      <c r="BA188" s="29"/>
      <c r="BB188" s="27"/>
      <c r="BC188" s="30" t="str">
        <f>IF(OR($B188="",$L188="",$AX188=""),"",MAX(0,$L188-$AX188))</f>
        <v/>
      </c>
      <c r="BD188" s="31" t="str">
        <f>IF(OR($B188="",$L188="",$AX188=""),"",IFERROR($M188*(1+$BA188)^BC188,""))</f>
        <v/>
      </c>
      <c r="BE188" s="31" t="str">
        <f>IF(OR($B188="",$L188="",$AX188=""),"",IFERROR(BD188*12*$BB188,""))</f>
        <v/>
      </c>
      <c r="BF188" s="31" t="str">
        <f>IF(OR($B188="",$L188="",$AX188=""),"",IFERROR($N188*(1+$AZ188)^BC188,""))</f>
        <v/>
      </c>
      <c r="BG188" s="31" t="str">
        <f>IF(OR($B188="",$L188="",$AX188=""),"",IFERROR($AY188*12*IF($AZ188=0,BC188,((1+$AZ188)^BC188-1)/$AZ188),""))</f>
        <v/>
      </c>
      <c r="BH188" s="31" t="str">
        <f>IF(OR($B188="",$L188="",$AX188=""),"",IFERROR(BF188+BG188,""))</f>
        <v/>
      </c>
      <c r="BI188" s="32" t="str">
        <f>IF(OR($B188="",$L188="",$AX188=""),"",IFERROR(BH188-BE188,""))</f>
        <v/>
      </c>
      <c r="BJ188" s="33" t="str">
        <f>IF(OR($B188="",$L188="",$AX188=""),"",IFERROR(BH188/BE188,""))</f>
        <v/>
      </c>
      <c r="BK188" s="24" t="str">
        <f>IF(NOT(ISNUMBER(BJ188)),"",IF(BJ188&gt;=1,"Mencukupi / Adequate",IF(BJ188&gt;=0.75,"Hampir mencukupi / Nearly adequate","Tidak mencukupi / Inadequate")))</f>
        <v/>
      </c>
      <c r="BL188" s="31" t="str">
        <f>IF(OR($B188="",$L188="",$AX188=""),"",IFERROR(IF(BI188&gt;=0,0,-BI188/(12*IF($AZ188=0,BC188,((1+$AZ188)^BC188-1)/$AZ188))),""))</f>
        <v/>
      </c>
      <c r="BM188" s="34" t="str">
        <f>IFERROR(AVERAGE(Y188:AB188),"")</f>
        <v/>
      </c>
      <c r="BN188" s="34" t="str">
        <f>IFERROR(AVERAGE(AC188:AE188),"")</f>
        <v/>
      </c>
      <c r="BO188" s="34" t="str">
        <f>IFERROR(AVERAGE(AF188:AH188),"")</f>
        <v/>
      </c>
      <c r="BP188" s="34" t="str">
        <f>IFERROR(AVERAGE(AI188:AK188),"")</f>
        <v/>
      </c>
      <c r="BQ188" s="34" t="str">
        <f>IFERROR(AVERAGE(AL188:AN188),"")</f>
        <v/>
      </c>
      <c r="BR188" s="34" t="str">
        <f>IFERROR(AVERAGE(AO188:AQ188),"")</f>
        <v/>
      </c>
      <c r="BS188" s="34" t="str">
        <f>IFERROR(AVERAGE(AR188:AT188),"")</f>
        <v/>
      </c>
      <c r="BT188" s="34" t="str">
        <f>IFERROR(AVERAGE(AU188:AW188),"")</f>
        <v/>
      </c>
      <c r="BU188" s="34" t="str">
        <f>IFERROR(AVERAGE(Y188:AW188),"")</f>
        <v/>
      </c>
      <c r="BV188" s="24" t="str">
        <f>IF(BU188="","",IF(BU188&gt;=3.67,"Tinggi / High",IF(BU188&gt;=2.34,"Sederhana / Moderate","Rendah / Low")))</f>
        <v/>
      </c>
      <c r="BW188" s="30" t="str">
        <f>IF($B188="","",COUNTIF(Q188:X188,"Ya / Yes"))</f>
        <v/>
      </c>
    </row>
    <row r="189" spans="1:75" ht="15.75" customHeight="1" x14ac:dyDescent="0.2">
      <c r="A189" s="24" t="str">
        <f>IF($B189="","",ROW()-7)</f>
        <v/>
      </c>
      <c r="B189" s="25"/>
      <c r="C189" s="26"/>
      <c r="D189" s="25"/>
      <c r="E189" s="25"/>
      <c r="F189" s="25"/>
      <c r="G189" s="25"/>
      <c r="H189" s="25"/>
      <c r="I189" s="27"/>
      <c r="J189" s="25"/>
      <c r="K189" s="25"/>
      <c r="L189" s="27"/>
      <c r="M189" s="28"/>
      <c r="N189" s="28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8"/>
      <c r="AZ189" s="29"/>
      <c r="BA189" s="29"/>
      <c r="BB189" s="27"/>
      <c r="BC189" s="30" t="str">
        <f>IF(OR($B189="",$L189="",$AX189=""),"",MAX(0,$L189-$AX189))</f>
        <v/>
      </c>
      <c r="BD189" s="31" t="str">
        <f>IF(OR($B189="",$L189="",$AX189=""),"",IFERROR($M189*(1+$BA189)^BC189,""))</f>
        <v/>
      </c>
      <c r="BE189" s="31" t="str">
        <f>IF(OR($B189="",$L189="",$AX189=""),"",IFERROR(BD189*12*$BB189,""))</f>
        <v/>
      </c>
      <c r="BF189" s="31" t="str">
        <f>IF(OR($B189="",$L189="",$AX189=""),"",IFERROR($N189*(1+$AZ189)^BC189,""))</f>
        <v/>
      </c>
      <c r="BG189" s="31" t="str">
        <f>IF(OR($B189="",$L189="",$AX189=""),"",IFERROR($AY189*12*IF($AZ189=0,BC189,((1+$AZ189)^BC189-1)/$AZ189),""))</f>
        <v/>
      </c>
      <c r="BH189" s="31" t="str">
        <f>IF(OR($B189="",$L189="",$AX189=""),"",IFERROR(BF189+BG189,""))</f>
        <v/>
      </c>
      <c r="BI189" s="32" t="str">
        <f>IF(OR($B189="",$L189="",$AX189=""),"",IFERROR(BH189-BE189,""))</f>
        <v/>
      </c>
      <c r="BJ189" s="33" t="str">
        <f>IF(OR($B189="",$L189="",$AX189=""),"",IFERROR(BH189/BE189,""))</f>
        <v/>
      </c>
      <c r="BK189" s="24" t="str">
        <f>IF(NOT(ISNUMBER(BJ189)),"",IF(BJ189&gt;=1,"Mencukupi / Adequate",IF(BJ189&gt;=0.75,"Hampir mencukupi / Nearly adequate","Tidak mencukupi / Inadequate")))</f>
        <v/>
      </c>
      <c r="BL189" s="31" t="str">
        <f>IF(OR($B189="",$L189="",$AX189=""),"",IFERROR(IF(BI189&gt;=0,0,-BI189/(12*IF($AZ189=0,BC189,((1+$AZ189)^BC189-1)/$AZ189))),""))</f>
        <v/>
      </c>
      <c r="BM189" s="34" t="str">
        <f>IFERROR(AVERAGE(Y189:AB189),"")</f>
        <v/>
      </c>
      <c r="BN189" s="34" t="str">
        <f>IFERROR(AVERAGE(AC189:AE189),"")</f>
        <v/>
      </c>
      <c r="BO189" s="34" t="str">
        <f>IFERROR(AVERAGE(AF189:AH189),"")</f>
        <v/>
      </c>
      <c r="BP189" s="34" t="str">
        <f>IFERROR(AVERAGE(AI189:AK189),"")</f>
        <v/>
      </c>
      <c r="BQ189" s="34" t="str">
        <f>IFERROR(AVERAGE(AL189:AN189),"")</f>
        <v/>
      </c>
      <c r="BR189" s="34" t="str">
        <f>IFERROR(AVERAGE(AO189:AQ189),"")</f>
        <v/>
      </c>
      <c r="BS189" s="34" t="str">
        <f>IFERROR(AVERAGE(AR189:AT189),"")</f>
        <v/>
      </c>
      <c r="BT189" s="34" t="str">
        <f>IFERROR(AVERAGE(AU189:AW189),"")</f>
        <v/>
      </c>
      <c r="BU189" s="34" t="str">
        <f>IFERROR(AVERAGE(Y189:AW189),"")</f>
        <v/>
      </c>
      <c r="BV189" s="24" t="str">
        <f>IF(BU189="","",IF(BU189&gt;=3.67,"Tinggi / High",IF(BU189&gt;=2.34,"Sederhana / Moderate","Rendah / Low")))</f>
        <v/>
      </c>
      <c r="BW189" s="30" t="str">
        <f>IF($B189="","",COUNTIF(Q189:X189,"Ya / Yes"))</f>
        <v/>
      </c>
    </row>
    <row r="190" spans="1:75" ht="15.75" customHeight="1" x14ac:dyDescent="0.2">
      <c r="A190" s="24" t="str">
        <f>IF($B190="","",ROW()-7)</f>
        <v/>
      </c>
      <c r="B190" s="25"/>
      <c r="C190" s="26"/>
      <c r="D190" s="25"/>
      <c r="E190" s="25"/>
      <c r="F190" s="25"/>
      <c r="G190" s="25"/>
      <c r="H190" s="25"/>
      <c r="I190" s="27"/>
      <c r="J190" s="25"/>
      <c r="K190" s="25"/>
      <c r="L190" s="27"/>
      <c r="M190" s="28"/>
      <c r="N190" s="28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8"/>
      <c r="AZ190" s="29"/>
      <c r="BA190" s="29"/>
      <c r="BB190" s="27"/>
      <c r="BC190" s="30" t="str">
        <f>IF(OR($B190="",$L190="",$AX190=""),"",MAX(0,$L190-$AX190))</f>
        <v/>
      </c>
      <c r="BD190" s="31" t="str">
        <f>IF(OR($B190="",$L190="",$AX190=""),"",IFERROR($M190*(1+$BA190)^BC190,""))</f>
        <v/>
      </c>
      <c r="BE190" s="31" t="str">
        <f>IF(OR($B190="",$L190="",$AX190=""),"",IFERROR(BD190*12*$BB190,""))</f>
        <v/>
      </c>
      <c r="BF190" s="31" t="str">
        <f>IF(OR($B190="",$L190="",$AX190=""),"",IFERROR($N190*(1+$AZ190)^BC190,""))</f>
        <v/>
      </c>
      <c r="BG190" s="31" t="str">
        <f>IF(OR($B190="",$L190="",$AX190=""),"",IFERROR($AY190*12*IF($AZ190=0,BC190,((1+$AZ190)^BC190-1)/$AZ190),""))</f>
        <v/>
      </c>
      <c r="BH190" s="31" t="str">
        <f>IF(OR($B190="",$L190="",$AX190=""),"",IFERROR(BF190+BG190,""))</f>
        <v/>
      </c>
      <c r="BI190" s="32" t="str">
        <f>IF(OR($B190="",$L190="",$AX190=""),"",IFERROR(BH190-BE190,""))</f>
        <v/>
      </c>
      <c r="BJ190" s="33" t="str">
        <f>IF(OR($B190="",$L190="",$AX190=""),"",IFERROR(BH190/BE190,""))</f>
        <v/>
      </c>
      <c r="BK190" s="24" t="str">
        <f>IF(NOT(ISNUMBER(BJ190)),"",IF(BJ190&gt;=1,"Mencukupi / Adequate",IF(BJ190&gt;=0.75,"Hampir mencukupi / Nearly adequate","Tidak mencukupi / Inadequate")))</f>
        <v/>
      </c>
      <c r="BL190" s="31" t="str">
        <f>IF(OR($B190="",$L190="",$AX190=""),"",IFERROR(IF(BI190&gt;=0,0,-BI190/(12*IF($AZ190=0,BC190,((1+$AZ190)^BC190-1)/$AZ190))),""))</f>
        <v/>
      </c>
      <c r="BM190" s="34" t="str">
        <f>IFERROR(AVERAGE(Y190:AB190),"")</f>
        <v/>
      </c>
      <c r="BN190" s="34" t="str">
        <f>IFERROR(AVERAGE(AC190:AE190),"")</f>
        <v/>
      </c>
      <c r="BO190" s="34" t="str">
        <f>IFERROR(AVERAGE(AF190:AH190),"")</f>
        <v/>
      </c>
      <c r="BP190" s="34" t="str">
        <f>IFERROR(AVERAGE(AI190:AK190),"")</f>
        <v/>
      </c>
      <c r="BQ190" s="34" t="str">
        <f>IFERROR(AVERAGE(AL190:AN190),"")</f>
        <v/>
      </c>
      <c r="BR190" s="34" t="str">
        <f>IFERROR(AVERAGE(AO190:AQ190),"")</f>
        <v/>
      </c>
      <c r="BS190" s="34" t="str">
        <f>IFERROR(AVERAGE(AR190:AT190),"")</f>
        <v/>
      </c>
      <c r="BT190" s="34" t="str">
        <f>IFERROR(AVERAGE(AU190:AW190),"")</f>
        <v/>
      </c>
      <c r="BU190" s="34" t="str">
        <f>IFERROR(AVERAGE(Y190:AW190),"")</f>
        <v/>
      </c>
      <c r="BV190" s="24" t="str">
        <f>IF(BU190="","",IF(BU190&gt;=3.67,"Tinggi / High",IF(BU190&gt;=2.34,"Sederhana / Moderate","Rendah / Low")))</f>
        <v/>
      </c>
      <c r="BW190" s="30" t="str">
        <f>IF($B190="","",COUNTIF(Q190:X190,"Ya / Yes"))</f>
        <v/>
      </c>
    </row>
    <row r="191" spans="1:75" ht="15.75" customHeight="1" x14ac:dyDescent="0.2">
      <c r="A191" s="24" t="str">
        <f>IF($B191="","",ROW()-7)</f>
        <v/>
      </c>
      <c r="B191" s="25"/>
      <c r="C191" s="26"/>
      <c r="D191" s="25"/>
      <c r="E191" s="25"/>
      <c r="F191" s="25"/>
      <c r="G191" s="25"/>
      <c r="H191" s="25"/>
      <c r="I191" s="27"/>
      <c r="J191" s="25"/>
      <c r="K191" s="25"/>
      <c r="L191" s="27"/>
      <c r="M191" s="28"/>
      <c r="N191" s="28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8"/>
      <c r="AZ191" s="29"/>
      <c r="BA191" s="29"/>
      <c r="BB191" s="27"/>
      <c r="BC191" s="30" t="str">
        <f>IF(OR($B191="",$L191="",$AX191=""),"",MAX(0,$L191-$AX191))</f>
        <v/>
      </c>
      <c r="BD191" s="31" t="str">
        <f>IF(OR($B191="",$L191="",$AX191=""),"",IFERROR($M191*(1+$BA191)^BC191,""))</f>
        <v/>
      </c>
      <c r="BE191" s="31" t="str">
        <f>IF(OR($B191="",$L191="",$AX191=""),"",IFERROR(BD191*12*$BB191,""))</f>
        <v/>
      </c>
      <c r="BF191" s="31" t="str">
        <f>IF(OR($B191="",$L191="",$AX191=""),"",IFERROR($N191*(1+$AZ191)^BC191,""))</f>
        <v/>
      </c>
      <c r="BG191" s="31" t="str">
        <f>IF(OR($B191="",$L191="",$AX191=""),"",IFERROR($AY191*12*IF($AZ191=0,BC191,((1+$AZ191)^BC191-1)/$AZ191),""))</f>
        <v/>
      </c>
      <c r="BH191" s="31" t="str">
        <f>IF(OR($B191="",$L191="",$AX191=""),"",IFERROR(BF191+BG191,""))</f>
        <v/>
      </c>
      <c r="BI191" s="32" t="str">
        <f>IF(OR($B191="",$L191="",$AX191=""),"",IFERROR(BH191-BE191,""))</f>
        <v/>
      </c>
      <c r="BJ191" s="33" t="str">
        <f>IF(OR($B191="",$L191="",$AX191=""),"",IFERROR(BH191/BE191,""))</f>
        <v/>
      </c>
      <c r="BK191" s="24" t="str">
        <f>IF(NOT(ISNUMBER(BJ191)),"",IF(BJ191&gt;=1,"Mencukupi / Adequate",IF(BJ191&gt;=0.75,"Hampir mencukupi / Nearly adequate","Tidak mencukupi / Inadequate")))</f>
        <v/>
      </c>
      <c r="BL191" s="31" t="str">
        <f>IF(OR($B191="",$L191="",$AX191=""),"",IFERROR(IF(BI191&gt;=0,0,-BI191/(12*IF($AZ191=0,BC191,((1+$AZ191)^BC191-1)/$AZ191))),""))</f>
        <v/>
      </c>
      <c r="BM191" s="34" t="str">
        <f>IFERROR(AVERAGE(Y191:AB191),"")</f>
        <v/>
      </c>
      <c r="BN191" s="34" t="str">
        <f>IFERROR(AVERAGE(AC191:AE191),"")</f>
        <v/>
      </c>
      <c r="BO191" s="34" t="str">
        <f>IFERROR(AVERAGE(AF191:AH191),"")</f>
        <v/>
      </c>
      <c r="BP191" s="34" t="str">
        <f>IFERROR(AVERAGE(AI191:AK191),"")</f>
        <v/>
      </c>
      <c r="BQ191" s="34" t="str">
        <f>IFERROR(AVERAGE(AL191:AN191),"")</f>
        <v/>
      </c>
      <c r="BR191" s="34" t="str">
        <f>IFERROR(AVERAGE(AO191:AQ191),"")</f>
        <v/>
      </c>
      <c r="BS191" s="34" t="str">
        <f>IFERROR(AVERAGE(AR191:AT191),"")</f>
        <v/>
      </c>
      <c r="BT191" s="34" t="str">
        <f>IFERROR(AVERAGE(AU191:AW191),"")</f>
        <v/>
      </c>
      <c r="BU191" s="34" t="str">
        <f>IFERROR(AVERAGE(Y191:AW191),"")</f>
        <v/>
      </c>
      <c r="BV191" s="24" t="str">
        <f>IF(BU191="","",IF(BU191&gt;=3.67,"Tinggi / High",IF(BU191&gt;=2.34,"Sederhana / Moderate","Rendah / Low")))</f>
        <v/>
      </c>
      <c r="BW191" s="30" t="str">
        <f>IF($B191="","",COUNTIF(Q191:X191,"Ya / Yes"))</f>
        <v/>
      </c>
    </row>
    <row r="192" spans="1:75" ht="15.75" customHeight="1" x14ac:dyDescent="0.2">
      <c r="A192" s="24" t="str">
        <f>IF($B192="","",ROW()-7)</f>
        <v/>
      </c>
      <c r="B192" s="25"/>
      <c r="C192" s="26"/>
      <c r="D192" s="25"/>
      <c r="E192" s="25"/>
      <c r="F192" s="25"/>
      <c r="G192" s="25"/>
      <c r="H192" s="25"/>
      <c r="I192" s="27"/>
      <c r="J192" s="25"/>
      <c r="K192" s="25"/>
      <c r="L192" s="27"/>
      <c r="M192" s="28"/>
      <c r="N192" s="28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8"/>
      <c r="AZ192" s="29"/>
      <c r="BA192" s="29"/>
      <c r="BB192" s="27"/>
      <c r="BC192" s="30" t="str">
        <f>IF(OR($B192="",$L192="",$AX192=""),"",MAX(0,$L192-$AX192))</f>
        <v/>
      </c>
      <c r="BD192" s="31" t="str">
        <f>IF(OR($B192="",$L192="",$AX192=""),"",IFERROR($M192*(1+$BA192)^BC192,""))</f>
        <v/>
      </c>
      <c r="BE192" s="31" t="str">
        <f>IF(OR($B192="",$L192="",$AX192=""),"",IFERROR(BD192*12*$BB192,""))</f>
        <v/>
      </c>
      <c r="BF192" s="31" t="str">
        <f>IF(OR($B192="",$L192="",$AX192=""),"",IFERROR($N192*(1+$AZ192)^BC192,""))</f>
        <v/>
      </c>
      <c r="BG192" s="31" t="str">
        <f>IF(OR($B192="",$L192="",$AX192=""),"",IFERROR($AY192*12*IF($AZ192=0,BC192,((1+$AZ192)^BC192-1)/$AZ192),""))</f>
        <v/>
      </c>
      <c r="BH192" s="31" t="str">
        <f>IF(OR($B192="",$L192="",$AX192=""),"",IFERROR(BF192+BG192,""))</f>
        <v/>
      </c>
      <c r="BI192" s="32" t="str">
        <f>IF(OR($B192="",$L192="",$AX192=""),"",IFERROR(BH192-BE192,""))</f>
        <v/>
      </c>
      <c r="BJ192" s="33" t="str">
        <f>IF(OR($B192="",$L192="",$AX192=""),"",IFERROR(BH192/BE192,""))</f>
        <v/>
      </c>
      <c r="BK192" s="24" t="str">
        <f>IF(NOT(ISNUMBER(BJ192)),"",IF(BJ192&gt;=1,"Mencukupi / Adequate",IF(BJ192&gt;=0.75,"Hampir mencukupi / Nearly adequate","Tidak mencukupi / Inadequate")))</f>
        <v/>
      </c>
      <c r="BL192" s="31" t="str">
        <f>IF(OR($B192="",$L192="",$AX192=""),"",IFERROR(IF(BI192&gt;=0,0,-BI192/(12*IF($AZ192=0,BC192,((1+$AZ192)^BC192-1)/$AZ192))),""))</f>
        <v/>
      </c>
      <c r="BM192" s="34" t="str">
        <f>IFERROR(AVERAGE(Y192:AB192),"")</f>
        <v/>
      </c>
      <c r="BN192" s="34" t="str">
        <f>IFERROR(AVERAGE(AC192:AE192),"")</f>
        <v/>
      </c>
      <c r="BO192" s="34" t="str">
        <f>IFERROR(AVERAGE(AF192:AH192),"")</f>
        <v/>
      </c>
      <c r="BP192" s="34" t="str">
        <f>IFERROR(AVERAGE(AI192:AK192),"")</f>
        <v/>
      </c>
      <c r="BQ192" s="34" t="str">
        <f>IFERROR(AVERAGE(AL192:AN192),"")</f>
        <v/>
      </c>
      <c r="BR192" s="34" t="str">
        <f>IFERROR(AVERAGE(AO192:AQ192),"")</f>
        <v/>
      </c>
      <c r="BS192" s="34" t="str">
        <f>IFERROR(AVERAGE(AR192:AT192),"")</f>
        <v/>
      </c>
      <c r="BT192" s="34" t="str">
        <f>IFERROR(AVERAGE(AU192:AW192),"")</f>
        <v/>
      </c>
      <c r="BU192" s="34" t="str">
        <f>IFERROR(AVERAGE(Y192:AW192),"")</f>
        <v/>
      </c>
      <c r="BV192" s="24" t="str">
        <f>IF(BU192="","",IF(BU192&gt;=3.67,"Tinggi / High",IF(BU192&gt;=2.34,"Sederhana / Moderate","Rendah / Low")))</f>
        <v/>
      </c>
      <c r="BW192" s="30" t="str">
        <f>IF($B192="","",COUNTIF(Q192:X192,"Ya / Yes"))</f>
        <v/>
      </c>
    </row>
    <row r="193" spans="1:75" ht="15.75" customHeight="1" x14ac:dyDescent="0.2">
      <c r="A193" s="24" t="str">
        <f>IF($B193="","",ROW()-7)</f>
        <v/>
      </c>
      <c r="B193" s="25"/>
      <c r="C193" s="26"/>
      <c r="D193" s="25"/>
      <c r="E193" s="25"/>
      <c r="F193" s="25"/>
      <c r="G193" s="25"/>
      <c r="H193" s="25"/>
      <c r="I193" s="27"/>
      <c r="J193" s="25"/>
      <c r="K193" s="25"/>
      <c r="L193" s="27"/>
      <c r="M193" s="28"/>
      <c r="N193" s="28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8"/>
      <c r="AZ193" s="29"/>
      <c r="BA193" s="29"/>
      <c r="BB193" s="27"/>
      <c r="BC193" s="30" t="str">
        <f>IF(OR($B193="",$L193="",$AX193=""),"",MAX(0,$L193-$AX193))</f>
        <v/>
      </c>
      <c r="BD193" s="31" t="str">
        <f>IF(OR($B193="",$L193="",$AX193=""),"",IFERROR($M193*(1+$BA193)^BC193,""))</f>
        <v/>
      </c>
      <c r="BE193" s="31" t="str">
        <f>IF(OR($B193="",$L193="",$AX193=""),"",IFERROR(BD193*12*$BB193,""))</f>
        <v/>
      </c>
      <c r="BF193" s="31" t="str">
        <f>IF(OR($B193="",$L193="",$AX193=""),"",IFERROR($N193*(1+$AZ193)^BC193,""))</f>
        <v/>
      </c>
      <c r="BG193" s="31" t="str">
        <f>IF(OR($B193="",$L193="",$AX193=""),"",IFERROR($AY193*12*IF($AZ193=0,BC193,((1+$AZ193)^BC193-1)/$AZ193),""))</f>
        <v/>
      </c>
      <c r="BH193" s="31" t="str">
        <f>IF(OR($B193="",$L193="",$AX193=""),"",IFERROR(BF193+BG193,""))</f>
        <v/>
      </c>
      <c r="BI193" s="32" t="str">
        <f>IF(OR($B193="",$L193="",$AX193=""),"",IFERROR(BH193-BE193,""))</f>
        <v/>
      </c>
      <c r="BJ193" s="33" t="str">
        <f>IF(OR($B193="",$L193="",$AX193=""),"",IFERROR(BH193/BE193,""))</f>
        <v/>
      </c>
      <c r="BK193" s="24" t="str">
        <f>IF(NOT(ISNUMBER(BJ193)),"",IF(BJ193&gt;=1,"Mencukupi / Adequate",IF(BJ193&gt;=0.75,"Hampir mencukupi / Nearly adequate","Tidak mencukupi / Inadequate")))</f>
        <v/>
      </c>
      <c r="BL193" s="31" t="str">
        <f>IF(OR($B193="",$L193="",$AX193=""),"",IFERROR(IF(BI193&gt;=0,0,-BI193/(12*IF($AZ193=0,BC193,((1+$AZ193)^BC193-1)/$AZ193))),""))</f>
        <v/>
      </c>
      <c r="BM193" s="34" t="str">
        <f>IFERROR(AVERAGE(Y193:AB193),"")</f>
        <v/>
      </c>
      <c r="BN193" s="34" t="str">
        <f>IFERROR(AVERAGE(AC193:AE193),"")</f>
        <v/>
      </c>
      <c r="BO193" s="34" t="str">
        <f>IFERROR(AVERAGE(AF193:AH193),"")</f>
        <v/>
      </c>
      <c r="BP193" s="34" t="str">
        <f>IFERROR(AVERAGE(AI193:AK193),"")</f>
        <v/>
      </c>
      <c r="BQ193" s="34" t="str">
        <f>IFERROR(AVERAGE(AL193:AN193),"")</f>
        <v/>
      </c>
      <c r="BR193" s="34" t="str">
        <f>IFERROR(AVERAGE(AO193:AQ193),"")</f>
        <v/>
      </c>
      <c r="BS193" s="34" t="str">
        <f>IFERROR(AVERAGE(AR193:AT193),"")</f>
        <v/>
      </c>
      <c r="BT193" s="34" t="str">
        <f>IFERROR(AVERAGE(AU193:AW193),"")</f>
        <v/>
      </c>
      <c r="BU193" s="34" t="str">
        <f>IFERROR(AVERAGE(Y193:AW193),"")</f>
        <v/>
      </c>
      <c r="BV193" s="24" t="str">
        <f>IF(BU193="","",IF(BU193&gt;=3.67,"Tinggi / High",IF(BU193&gt;=2.34,"Sederhana / Moderate","Rendah / Low")))</f>
        <v/>
      </c>
      <c r="BW193" s="30" t="str">
        <f>IF($B193="","",COUNTIF(Q193:X193,"Ya / Yes"))</f>
        <v/>
      </c>
    </row>
    <row r="194" spans="1:75" ht="15.75" customHeight="1" x14ac:dyDescent="0.2">
      <c r="A194" s="24" t="str">
        <f>IF($B194="","",ROW()-7)</f>
        <v/>
      </c>
      <c r="B194" s="25"/>
      <c r="C194" s="26"/>
      <c r="D194" s="25"/>
      <c r="E194" s="25"/>
      <c r="F194" s="25"/>
      <c r="G194" s="25"/>
      <c r="H194" s="25"/>
      <c r="I194" s="27"/>
      <c r="J194" s="25"/>
      <c r="K194" s="25"/>
      <c r="L194" s="27"/>
      <c r="M194" s="28"/>
      <c r="N194" s="28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8"/>
      <c r="AZ194" s="29"/>
      <c r="BA194" s="29"/>
      <c r="BB194" s="27"/>
      <c r="BC194" s="30" t="str">
        <f>IF(OR($B194="",$L194="",$AX194=""),"",MAX(0,$L194-$AX194))</f>
        <v/>
      </c>
      <c r="BD194" s="31" t="str">
        <f>IF(OR($B194="",$L194="",$AX194=""),"",IFERROR($M194*(1+$BA194)^BC194,""))</f>
        <v/>
      </c>
      <c r="BE194" s="31" t="str">
        <f>IF(OR($B194="",$L194="",$AX194=""),"",IFERROR(BD194*12*$BB194,""))</f>
        <v/>
      </c>
      <c r="BF194" s="31" t="str">
        <f>IF(OR($B194="",$L194="",$AX194=""),"",IFERROR($N194*(1+$AZ194)^BC194,""))</f>
        <v/>
      </c>
      <c r="BG194" s="31" t="str">
        <f>IF(OR($B194="",$L194="",$AX194=""),"",IFERROR($AY194*12*IF($AZ194=0,BC194,((1+$AZ194)^BC194-1)/$AZ194),""))</f>
        <v/>
      </c>
      <c r="BH194" s="31" t="str">
        <f>IF(OR($B194="",$L194="",$AX194=""),"",IFERROR(BF194+BG194,""))</f>
        <v/>
      </c>
      <c r="BI194" s="32" t="str">
        <f>IF(OR($B194="",$L194="",$AX194=""),"",IFERROR(BH194-BE194,""))</f>
        <v/>
      </c>
      <c r="BJ194" s="33" t="str">
        <f>IF(OR($B194="",$L194="",$AX194=""),"",IFERROR(BH194/BE194,""))</f>
        <v/>
      </c>
      <c r="BK194" s="24" t="str">
        <f>IF(NOT(ISNUMBER(BJ194)),"",IF(BJ194&gt;=1,"Mencukupi / Adequate",IF(BJ194&gt;=0.75,"Hampir mencukupi / Nearly adequate","Tidak mencukupi / Inadequate")))</f>
        <v/>
      </c>
      <c r="BL194" s="31" t="str">
        <f>IF(OR($B194="",$L194="",$AX194=""),"",IFERROR(IF(BI194&gt;=0,0,-BI194/(12*IF($AZ194=0,BC194,((1+$AZ194)^BC194-1)/$AZ194))),""))</f>
        <v/>
      </c>
      <c r="BM194" s="34" t="str">
        <f>IFERROR(AVERAGE(Y194:AB194),"")</f>
        <v/>
      </c>
      <c r="BN194" s="34" t="str">
        <f>IFERROR(AVERAGE(AC194:AE194),"")</f>
        <v/>
      </c>
      <c r="BO194" s="34" t="str">
        <f>IFERROR(AVERAGE(AF194:AH194),"")</f>
        <v/>
      </c>
      <c r="BP194" s="34" t="str">
        <f>IFERROR(AVERAGE(AI194:AK194),"")</f>
        <v/>
      </c>
      <c r="BQ194" s="34" t="str">
        <f>IFERROR(AVERAGE(AL194:AN194),"")</f>
        <v/>
      </c>
      <c r="BR194" s="34" t="str">
        <f>IFERROR(AVERAGE(AO194:AQ194),"")</f>
        <v/>
      </c>
      <c r="BS194" s="34" t="str">
        <f>IFERROR(AVERAGE(AR194:AT194),"")</f>
        <v/>
      </c>
      <c r="BT194" s="34" t="str">
        <f>IFERROR(AVERAGE(AU194:AW194),"")</f>
        <v/>
      </c>
      <c r="BU194" s="34" t="str">
        <f>IFERROR(AVERAGE(Y194:AW194),"")</f>
        <v/>
      </c>
      <c r="BV194" s="24" t="str">
        <f>IF(BU194="","",IF(BU194&gt;=3.67,"Tinggi / High",IF(BU194&gt;=2.34,"Sederhana / Moderate","Rendah / Low")))</f>
        <v/>
      </c>
      <c r="BW194" s="30" t="str">
        <f>IF($B194="","",COUNTIF(Q194:X194,"Ya / Yes"))</f>
        <v/>
      </c>
    </row>
    <row r="195" spans="1:75" ht="15.75" customHeight="1" x14ac:dyDescent="0.2">
      <c r="A195" s="24" t="str">
        <f>IF($B195="","",ROW()-7)</f>
        <v/>
      </c>
      <c r="B195" s="25"/>
      <c r="C195" s="26"/>
      <c r="D195" s="25"/>
      <c r="E195" s="25"/>
      <c r="F195" s="25"/>
      <c r="G195" s="25"/>
      <c r="H195" s="25"/>
      <c r="I195" s="27"/>
      <c r="J195" s="25"/>
      <c r="K195" s="25"/>
      <c r="L195" s="27"/>
      <c r="M195" s="28"/>
      <c r="N195" s="28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8"/>
      <c r="AZ195" s="29"/>
      <c r="BA195" s="29"/>
      <c r="BB195" s="27"/>
      <c r="BC195" s="30" t="str">
        <f>IF(OR($B195="",$L195="",$AX195=""),"",MAX(0,$L195-$AX195))</f>
        <v/>
      </c>
      <c r="BD195" s="31" t="str">
        <f>IF(OR($B195="",$L195="",$AX195=""),"",IFERROR($M195*(1+$BA195)^BC195,""))</f>
        <v/>
      </c>
      <c r="BE195" s="31" t="str">
        <f>IF(OR($B195="",$L195="",$AX195=""),"",IFERROR(BD195*12*$BB195,""))</f>
        <v/>
      </c>
      <c r="BF195" s="31" t="str">
        <f>IF(OR($B195="",$L195="",$AX195=""),"",IFERROR($N195*(1+$AZ195)^BC195,""))</f>
        <v/>
      </c>
      <c r="BG195" s="31" t="str">
        <f>IF(OR($B195="",$L195="",$AX195=""),"",IFERROR($AY195*12*IF($AZ195=0,BC195,((1+$AZ195)^BC195-1)/$AZ195),""))</f>
        <v/>
      </c>
      <c r="BH195" s="31" t="str">
        <f>IF(OR($B195="",$L195="",$AX195=""),"",IFERROR(BF195+BG195,""))</f>
        <v/>
      </c>
      <c r="BI195" s="32" t="str">
        <f>IF(OR($B195="",$L195="",$AX195=""),"",IFERROR(BH195-BE195,""))</f>
        <v/>
      </c>
      <c r="BJ195" s="33" t="str">
        <f>IF(OR($B195="",$L195="",$AX195=""),"",IFERROR(BH195/BE195,""))</f>
        <v/>
      </c>
      <c r="BK195" s="24" t="str">
        <f>IF(NOT(ISNUMBER(BJ195)),"",IF(BJ195&gt;=1,"Mencukupi / Adequate",IF(BJ195&gt;=0.75,"Hampir mencukupi / Nearly adequate","Tidak mencukupi / Inadequate")))</f>
        <v/>
      </c>
      <c r="BL195" s="31" t="str">
        <f>IF(OR($B195="",$L195="",$AX195=""),"",IFERROR(IF(BI195&gt;=0,0,-BI195/(12*IF($AZ195=0,BC195,((1+$AZ195)^BC195-1)/$AZ195))),""))</f>
        <v/>
      </c>
      <c r="BM195" s="34" t="str">
        <f>IFERROR(AVERAGE(Y195:AB195),"")</f>
        <v/>
      </c>
      <c r="BN195" s="34" t="str">
        <f>IFERROR(AVERAGE(AC195:AE195),"")</f>
        <v/>
      </c>
      <c r="BO195" s="34" t="str">
        <f>IFERROR(AVERAGE(AF195:AH195),"")</f>
        <v/>
      </c>
      <c r="BP195" s="34" t="str">
        <f>IFERROR(AVERAGE(AI195:AK195),"")</f>
        <v/>
      </c>
      <c r="BQ195" s="34" t="str">
        <f>IFERROR(AVERAGE(AL195:AN195),"")</f>
        <v/>
      </c>
      <c r="BR195" s="34" t="str">
        <f>IFERROR(AVERAGE(AO195:AQ195),"")</f>
        <v/>
      </c>
      <c r="BS195" s="34" t="str">
        <f>IFERROR(AVERAGE(AR195:AT195),"")</f>
        <v/>
      </c>
      <c r="BT195" s="34" t="str">
        <f>IFERROR(AVERAGE(AU195:AW195),"")</f>
        <v/>
      </c>
      <c r="BU195" s="34" t="str">
        <f>IFERROR(AVERAGE(Y195:AW195),"")</f>
        <v/>
      </c>
      <c r="BV195" s="24" t="str">
        <f>IF(BU195="","",IF(BU195&gt;=3.67,"Tinggi / High",IF(BU195&gt;=2.34,"Sederhana / Moderate","Rendah / Low")))</f>
        <v/>
      </c>
      <c r="BW195" s="30" t="str">
        <f>IF($B195="","",COUNTIF(Q195:X195,"Ya / Yes"))</f>
        <v/>
      </c>
    </row>
    <row r="196" spans="1:75" ht="15.75" customHeight="1" x14ac:dyDescent="0.2">
      <c r="A196" s="24" t="str">
        <f>IF($B196="","",ROW()-7)</f>
        <v/>
      </c>
      <c r="B196" s="25"/>
      <c r="C196" s="26"/>
      <c r="D196" s="25"/>
      <c r="E196" s="25"/>
      <c r="F196" s="25"/>
      <c r="G196" s="25"/>
      <c r="H196" s="25"/>
      <c r="I196" s="27"/>
      <c r="J196" s="25"/>
      <c r="K196" s="25"/>
      <c r="L196" s="27"/>
      <c r="M196" s="28"/>
      <c r="N196" s="28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8"/>
      <c r="AZ196" s="29"/>
      <c r="BA196" s="29"/>
      <c r="BB196" s="27"/>
      <c r="BC196" s="30" t="str">
        <f>IF(OR($B196="",$L196="",$AX196=""),"",MAX(0,$L196-$AX196))</f>
        <v/>
      </c>
      <c r="BD196" s="31" t="str">
        <f>IF(OR($B196="",$L196="",$AX196=""),"",IFERROR($M196*(1+$BA196)^BC196,""))</f>
        <v/>
      </c>
      <c r="BE196" s="31" t="str">
        <f>IF(OR($B196="",$L196="",$AX196=""),"",IFERROR(BD196*12*$BB196,""))</f>
        <v/>
      </c>
      <c r="BF196" s="31" t="str">
        <f>IF(OR($B196="",$L196="",$AX196=""),"",IFERROR($N196*(1+$AZ196)^BC196,""))</f>
        <v/>
      </c>
      <c r="BG196" s="31" t="str">
        <f>IF(OR($B196="",$L196="",$AX196=""),"",IFERROR($AY196*12*IF($AZ196=0,BC196,((1+$AZ196)^BC196-1)/$AZ196),""))</f>
        <v/>
      </c>
      <c r="BH196" s="31" t="str">
        <f>IF(OR($B196="",$L196="",$AX196=""),"",IFERROR(BF196+BG196,""))</f>
        <v/>
      </c>
      <c r="BI196" s="32" t="str">
        <f>IF(OR($B196="",$L196="",$AX196=""),"",IFERROR(BH196-BE196,""))</f>
        <v/>
      </c>
      <c r="BJ196" s="33" t="str">
        <f>IF(OR($B196="",$L196="",$AX196=""),"",IFERROR(BH196/BE196,""))</f>
        <v/>
      </c>
      <c r="BK196" s="24" t="str">
        <f>IF(NOT(ISNUMBER(BJ196)),"",IF(BJ196&gt;=1,"Mencukupi / Adequate",IF(BJ196&gt;=0.75,"Hampir mencukupi / Nearly adequate","Tidak mencukupi / Inadequate")))</f>
        <v/>
      </c>
      <c r="BL196" s="31" t="str">
        <f>IF(OR($B196="",$L196="",$AX196=""),"",IFERROR(IF(BI196&gt;=0,0,-BI196/(12*IF($AZ196=0,BC196,((1+$AZ196)^BC196-1)/$AZ196))),""))</f>
        <v/>
      </c>
      <c r="BM196" s="34" t="str">
        <f>IFERROR(AVERAGE(Y196:AB196),"")</f>
        <v/>
      </c>
      <c r="BN196" s="34" t="str">
        <f>IFERROR(AVERAGE(AC196:AE196),"")</f>
        <v/>
      </c>
      <c r="BO196" s="34" t="str">
        <f>IFERROR(AVERAGE(AF196:AH196),"")</f>
        <v/>
      </c>
      <c r="BP196" s="34" t="str">
        <f>IFERROR(AVERAGE(AI196:AK196),"")</f>
        <v/>
      </c>
      <c r="BQ196" s="34" t="str">
        <f>IFERROR(AVERAGE(AL196:AN196),"")</f>
        <v/>
      </c>
      <c r="BR196" s="34" t="str">
        <f>IFERROR(AVERAGE(AO196:AQ196),"")</f>
        <v/>
      </c>
      <c r="BS196" s="34" t="str">
        <f>IFERROR(AVERAGE(AR196:AT196),"")</f>
        <v/>
      </c>
      <c r="BT196" s="34" t="str">
        <f>IFERROR(AVERAGE(AU196:AW196),"")</f>
        <v/>
      </c>
      <c r="BU196" s="34" t="str">
        <f>IFERROR(AVERAGE(Y196:AW196),"")</f>
        <v/>
      </c>
      <c r="BV196" s="24" t="str">
        <f>IF(BU196="","",IF(BU196&gt;=3.67,"Tinggi / High",IF(BU196&gt;=2.34,"Sederhana / Moderate","Rendah / Low")))</f>
        <v/>
      </c>
      <c r="BW196" s="30" t="str">
        <f>IF($B196="","",COUNTIF(Q196:X196,"Ya / Yes"))</f>
        <v/>
      </c>
    </row>
    <row r="197" spans="1:75" ht="15.75" customHeight="1" x14ac:dyDescent="0.2">
      <c r="A197" s="24" t="str">
        <f>IF($B197="","",ROW()-7)</f>
        <v/>
      </c>
      <c r="B197" s="25"/>
      <c r="C197" s="26"/>
      <c r="D197" s="25"/>
      <c r="E197" s="25"/>
      <c r="F197" s="25"/>
      <c r="G197" s="25"/>
      <c r="H197" s="25"/>
      <c r="I197" s="27"/>
      <c r="J197" s="25"/>
      <c r="K197" s="25"/>
      <c r="L197" s="27"/>
      <c r="M197" s="28"/>
      <c r="N197" s="28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8"/>
      <c r="AZ197" s="29"/>
      <c r="BA197" s="29"/>
      <c r="BB197" s="27"/>
      <c r="BC197" s="30" t="str">
        <f>IF(OR($B197="",$L197="",$AX197=""),"",MAX(0,$L197-$AX197))</f>
        <v/>
      </c>
      <c r="BD197" s="31" t="str">
        <f>IF(OR($B197="",$L197="",$AX197=""),"",IFERROR($M197*(1+$BA197)^BC197,""))</f>
        <v/>
      </c>
      <c r="BE197" s="31" t="str">
        <f>IF(OR($B197="",$L197="",$AX197=""),"",IFERROR(BD197*12*$BB197,""))</f>
        <v/>
      </c>
      <c r="BF197" s="31" t="str">
        <f>IF(OR($B197="",$L197="",$AX197=""),"",IFERROR($N197*(1+$AZ197)^BC197,""))</f>
        <v/>
      </c>
      <c r="BG197" s="31" t="str">
        <f>IF(OR($B197="",$L197="",$AX197=""),"",IFERROR($AY197*12*IF($AZ197=0,BC197,((1+$AZ197)^BC197-1)/$AZ197),""))</f>
        <v/>
      </c>
      <c r="BH197" s="31" t="str">
        <f>IF(OR($B197="",$L197="",$AX197=""),"",IFERROR(BF197+BG197,""))</f>
        <v/>
      </c>
      <c r="BI197" s="32" t="str">
        <f>IF(OR($B197="",$L197="",$AX197=""),"",IFERROR(BH197-BE197,""))</f>
        <v/>
      </c>
      <c r="BJ197" s="33" t="str">
        <f>IF(OR($B197="",$L197="",$AX197=""),"",IFERROR(BH197/BE197,""))</f>
        <v/>
      </c>
      <c r="BK197" s="24" t="str">
        <f>IF(NOT(ISNUMBER(BJ197)),"",IF(BJ197&gt;=1,"Mencukupi / Adequate",IF(BJ197&gt;=0.75,"Hampir mencukupi / Nearly adequate","Tidak mencukupi / Inadequate")))</f>
        <v/>
      </c>
      <c r="BL197" s="31" t="str">
        <f>IF(OR($B197="",$L197="",$AX197=""),"",IFERROR(IF(BI197&gt;=0,0,-BI197/(12*IF($AZ197=0,BC197,((1+$AZ197)^BC197-1)/$AZ197))),""))</f>
        <v/>
      </c>
      <c r="BM197" s="34" t="str">
        <f>IFERROR(AVERAGE(Y197:AB197),"")</f>
        <v/>
      </c>
      <c r="BN197" s="34" t="str">
        <f>IFERROR(AVERAGE(AC197:AE197),"")</f>
        <v/>
      </c>
      <c r="BO197" s="34" t="str">
        <f>IFERROR(AVERAGE(AF197:AH197),"")</f>
        <v/>
      </c>
      <c r="BP197" s="34" t="str">
        <f>IFERROR(AVERAGE(AI197:AK197),"")</f>
        <v/>
      </c>
      <c r="BQ197" s="34" t="str">
        <f>IFERROR(AVERAGE(AL197:AN197),"")</f>
        <v/>
      </c>
      <c r="BR197" s="34" t="str">
        <f>IFERROR(AVERAGE(AO197:AQ197),"")</f>
        <v/>
      </c>
      <c r="BS197" s="34" t="str">
        <f>IFERROR(AVERAGE(AR197:AT197),"")</f>
        <v/>
      </c>
      <c r="BT197" s="34" t="str">
        <f>IFERROR(AVERAGE(AU197:AW197),"")</f>
        <v/>
      </c>
      <c r="BU197" s="34" t="str">
        <f>IFERROR(AVERAGE(Y197:AW197),"")</f>
        <v/>
      </c>
      <c r="BV197" s="24" t="str">
        <f>IF(BU197="","",IF(BU197&gt;=3.67,"Tinggi / High",IF(BU197&gt;=2.34,"Sederhana / Moderate","Rendah / Low")))</f>
        <v/>
      </c>
      <c r="BW197" s="30" t="str">
        <f>IF($B197="","",COUNTIF(Q197:X197,"Ya / Yes"))</f>
        <v/>
      </c>
    </row>
    <row r="198" spans="1:75" ht="15.75" customHeight="1" x14ac:dyDescent="0.2">
      <c r="A198" s="24" t="str">
        <f>IF($B198="","",ROW()-7)</f>
        <v/>
      </c>
      <c r="B198" s="25"/>
      <c r="C198" s="26"/>
      <c r="D198" s="25"/>
      <c r="E198" s="25"/>
      <c r="F198" s="25"/>
      <c r="G198" s="25"/>
      <c r="H198" s="25"/>
      <c r="I198" s="27"/>
      <c r="J198" s="25"/>
      <c r="K198" s="25"/>
      <c r="L198" s="27"/>
      <c r="M198" s="28"/>
      <c r="N198" s="28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8"/>
      <c r="AZ198" s="29"/>
      <c r="BA198" s="29"/>
      <c r="BB198" s="27"/>
      <c r="BC198" s="30" t="str">
        <f>IF(OR($B198="",$L198="",$AX198=""),"",MAX(0,$L198-$AX198))</f>
        <v/>
      </c>
      <c r="BD198" s="31" t="str">
        <f>IF(OR($B198="",$L198="",$AX198=""),"",IFERROR($M198*(1+$BA198)^BC198,""))</f>
        <v/>
      </c>
      <c r="BE198" s="31" t="str">
        <f>IF(OR($B198="",$L198="",$AX198=""),"",IFERROR(BD198*12*$BB198,""))</f>
        <v/>
      </c>
      <c r="BF198" s="31" t="str">
        <f>IF(OR($B198="",$L198="",$AX198=""),"",IFERROR($N198*(1+$AZ198)^BC198,""))</f>
        <v/>
      </c>
      <c r="BG198" s="31" t="str">
        <f>IF(OR($B198="",$L198="",$AX198=""),"",IFERROR($AY198*12*IF($AZ198=0,BC198,((1+$AZ198)^BC198-1)/$AZ198),""))</f>
        <v/>
      </c>
      <c r="BH198" s="31" t="str">
        <f>IF(OR($B198="",$L198="",$AX198=""),"",IFERROR(BF198+BG198,""))</f>
        <v/>
      </c>
      <c r="BI198" s="32" t="str">
        <f>IF(OR($B198="",$L198="",$AX198=""),"",IFERROR(BH198-BE198,""))</f>
        <v/>
      </c>
      <c r="BJ198" s="33" t="str">
        <f>IF(OR($B198="",$L198="",$AX198=""),"",IFERROR(BH198/BE198,""))</f>
        <v/>
      </c>
      <c r="BK198" s="24" t="str">
        <f>IF(NOT(ISNUMBER(BJ198)),"",IF(BJ198&gt;=1,"Mencukupi / Adequate",IF(BJ198&gt;=0.75,"Hampir mencukupi / Nearly adequate","Tidak mencukupi / Inadequate")))</f>
        <v/>
      </c>
      <c r="BL198" s="31" t="str">
        <f>IF(OR($B198="",$L198="",$AX198=""),"",IFERROR(IF(BI198&gt;=0,0,-BI198/(12*IF($AZ198=0,BC198,((1+$AZ198)^BC198-1)/$AZ198))),""))</f>
        <v/>
      </c>
      <c r="BM198" s="34" t="str">
        <f>IFERROR(AVERAGE(Y198:AB198),"")</f>
        <v/>
      </c>
      <c r="BN198" s="34" t="str">
        <f>IFERROR(AVERAGE(AC198:AE198),"")</f>
        <v/>
      </c>
      <c r="BO198" s="34" t="str">
        <f>IFERROR(AVERAGE(AF198:AH198),"")</f>
        <v/>
      </c>
      <c r="BP198" s="34" t="str">
        <f>IFERROR(AVERAGE(AI198:AK198),"")</f>
        <v/>
      </c>
      <c r="BQ198" s="34" t="str">
        <f>IFERROR(AVERAGE(AL198:AN198),"")</f>
        <v/>
      </c>
      <c r="BR198" s="34" t="str">
        <f>IFERROR(AVERAGE(AO198:AQ198),"")</f>
        <v/>
      </c>
      <c r="BS198" s="34" t="str">
        <f>IFERROR(AVERAGE(AR198:AT198),"")</f>
        <v/>
      </c>
      <c r="BT198" s="34" t="str">
        <f>IFERROR(AVERAGE(AU198:AW198),"")</f>
        <v/>
      </c>
      <c r="BU198" s="34" t="str">
        <f>IFERROR(AVERAGE(Y198:AW198),"")</f>
        <v/>
      </c>
      <c r="BV198" s="24" t="str">
        <f>IF(BU198="","",IF(BU198&gt;=3.67,"Tinggi / High",IF(BU198&gt;=2.34,"Sederhana / Moderate","Rendah / Low")))</f>
        <v/>
      </c>
      <c r="BW198" s="30" t="str">
        <f>IF($B198="","",COUNTIF(Q198:X198,"Ya / Yes"))</f>
        <v/>
      </c>
    </row>
    <row r="199" spans="1:75" ht="15.75" customHeight="1" x14ac:dyDescent="0.2">
      <c r="A199" s="24" t="str">
        <f>IF($B199="","",ROW()-7)</f>
        <v/>
      </c>
      <c r="B199" s="25"/>
      <c r="C199" s="26"/>
      <c r="D199" s="25"/>
      <c r="E199" s="25"/>
      <c r="F199" s="25"/>
      <c r="G199" s="25"/>
      <c r="H199" s="25"/>
      <c r="I199" s="27"/>
      <c r="J199" s="25"/>
      <c r="K199" s="25"/>
      <c r="L199" s="27"/>
      <c r="M199" s="28"/>
      <c r="N199" s="28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8"/>
      <c r="AZ199" s="29"/>
      <c r="BA199" s="29"/>
      <c r="BB199" s="27"/>
      <c r="BC199" s="30" t="str">
        <f>IF(OR($B199="",$L199="",$AX199=""),"",MAX(0,$L199-$AX199))</f>
        <v/>
      </c>
      <c r="BD199" s="31" t="str">
        <f>IF(OR($B199="",$L199="",$AX199=""),"",IFERROR($M199*(1+$BA199)^BC199,""))</f>
        <v/>
      </c>
      <c r="BE199" s="31" t="str">
        <f>IF(OR($B199="",$L199="",$AX199=""),"",IFERROR(BD199*12*$BB199,""))</f>
        <v/>
      </c>
      <c r="BF199" s="31" t="str">
        <f>IF(OR($B199="",$L199="",$AX199=""),"",IFERROR($N199*(1+$AZ199)^BC199,""))</f>
        <v/>
      </c>
      <c r="BG199" s="31" t="str">
        <f>IF(OR($B199="",$L199="",$AX199=""),"",IFERROR($AY199*12*IF($AZ199=0,BC199,((1+$AZ199)^BC199-1)/$AZ199),""))</f>
        <v/>
      </c>
      <c r="BH199" s="31" t="str">
        <f>IF(OR($B199="",$L199="",$AX199=""),"",IFERROR(BF199+BG199,""))</f>
        <v/>
      </c>
      <c r="BI199" s="32" t="str">
        <f>IF(OR($B199="",$L199="",$AX199=""),"",IFERROR(BH199-BE199,""))</f>
        <v/>
      </c>
      <c r="BJ199" s="33" t="str">
        <f>IF(OR($B199="",$L199="",$AX199=""),"",IFERROR(BH199/BE199,""))</f>
        <v/>
      </c>
      <c r="BK199" s="24" t="str">
        <f>IF(NOT(ISNUMBER(BJ199)),"",IF(BJ199&gt;=1,"Mencukupi / Adequate",IF(BJ199&gt;=0.75,"Hampir mencukupi / Nearly adequate","Tidak mencukupi / Inadequate")))</f>
        <v/>
      </c>
      <c r="BL199" s="31" t="str">
        <f>IF(OR($B199="",$L199="",$AX199=""),"",IFERROR(IF(BI199&gt;=0,0,-BI199/(12*IF($AZ199=0,BC199,((1+$AZ199)^BC199-1)/$AZ199))),""))</f>
        <v/>
      </c>
      <c r="BM199" s="34" t="str">
        <f>IFERROR(AVERAGE(Y199:AB199),"")</f>
        <v/>
      </c>
      <c r="BN199" s="34" t="str">
        <f>IFERROR(AVERAGE(AC199:AE199),"")</f>
        <v/>
      </c>
      <c r="BO199" s="34" t="str">
        <f>IFERROR(AVERAGE(AF199:AH199),"")</f>
        <v/>
      </c>
      <c r="BP199" s="34" t="str">
        <f>IFERROR(AVERAGE(AI199:AK199),"")</f>
        <v/>
      </c>
      <c r="BQ199" s="34" t="str">
        <f>IFERROR(AVERAGE(AL199:AN199),"")</f>
        <v/>
      </c>
      <c r="BR199" s="34" t="str">
        <f>IFERROR(AVERAGE(AO199:AQ199),"")</f>
        <v/>
      </c>
      <c r="BS199" s="34" t="str">
        <f>IFERROR(AVERAGE(AR199:AT199),"")</f>
        <v/>
      </c>
      <c r="BT199" s="34" t="str">
        <f>IFERROR(AVERAGE(AU199:AW199),"")</f>
        <v/>
      </c>
      <c r="BU199" s="34" t="str">
        <f>IFERROR(AVERAGE(Y199:AW199),"")</f>
        <v/>
      </c>
      <c r="BV199" s="24" t="str">
        <f>IF(BU199="","",IF(BU199&gt;=3.67,"Tinggi / High",IF(BU199&gt;=2.34,"Sederhana / Moderate","Rendah / Low")))</f>
        <v/>
      </c>
      <c r="BW199" s="30" t="str">
        <f>IF($B199="","",COUNTIF(Q199:X199,"Ya / Yes"))</f>
        <v/>
      </c>
    </row>
    <row r="200" spans="1:75" ht="15.75" customHeight="1" x14ac:dyDescent="0.2">
      <c r="A200" s="24" t="str">
        <f>IF($B200="","",ROW()-7)</f>
        <v/>
      </c>
      <c r="B200" s="25"/>
      <c r="C200" s="26"/>
      <c r="D200" s="25"/>
      <c r="E200" s="25"/>
      <c r="F200" s="25"/>
      <c r="G200" s="25"/>
      <c r="H200" s="25"/>
      <c r="I200" s="27"/>
      <c r="J200" s="25"/>
      <c r="K200" s="25"/>
      <c r="L200" s="27"/>
      <c r="M200" s="28"/>
      <c r="N200" s="28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8"/>
      <c r="AZ200" s="29"/>
      <c r="BA200" s="29"/>
      <c r="BB200" s="27"/>
      <c r="BC200" s="30" t="str">
        <f>IF(OR($B200="",$L200="",$AX200=""),"",MAX(0,$L200-$AX200))</f>
        <v/>
      </c>
      <c r="BD200" s="31" t="str">
        <f>IF(OR($B200="",$L200="",$AX200=""),"",IFERROR($M200*(1+$BA200)^BC200,""))</f>
        <v/>
      </c>
      <c r="BE200" s="31" t="str">
        <f>IF(OR($B200="",$L200="",$AX200=""),"",IFERROR(BD200*12*$BB200,""))</f>
        <v/>
      </c>
      <c r="BF200" s="31" t="str">
        <f>IF(OR($B200="",$L200="",$AX200=""),"",IFERROR($N200*(1+$AZ200)^BC200,""))</f>
        <v/>
      </c>
      <c r="BG200" s="31" t="str">
        <f>IF(OR($B200="",$L200="",$AX200=""),"",IFERROR($AY200*12*IF($AZ200=0,BC200,((1+$AZ200)^BC200-1)/$AZ200),""))</f>
        <v/>
      </c>
      <c r="BH200" s="31" t="str">
        <f>IF(OR($B200="",$L200="",$AX200=""),"",IFERROR(BF200+BG200,""))</f>
        <v/>
      </c>
      <c r="BI200" s="32" t="str">
        <f>IF(OR($B200="",$L200="",$AX200=""),"",IFERROR(BH200-BE200,""))</f>
        <v/>
      </c>
      <c r="BJ200" s="33" t="str">
        <f>IF(OR($B200="",$L200="",$AX200=""),"",IFERROR(BH200/BE200,""))</f>
        <v/>
      </c>
      <c r="BK200" s="24" t="str">
        <f>IF(NOT(ISNUMBER(BJ200)),"",IF(BJ200&gt;=1,"Mencukupi / Adequate",IF(BJ200&gt;=0.75,"Hampir mencukupi / Nearly adequate","Tidak mencukupi / Inadequate")))</f>
        <v/>
      </c>
      <c r="BL200" s="31" t="str">
        <f>IF(OR($B200="",$L200="",$AX200=""),"",IFERROR(IF(BI200&gt;=0,0,-BI200/(12*IF($AZ200=0,BC200,((1+$AZ200)^BC200-1)/$AZ200))),""))</f>
        <v/>
      </c>
      <c r="BM200" s="34" t="str">
        <f>IFERROR(AVERAGE(Y200:AB200),"")</f>
        <v/>
      </c>
      <c r="BN200" s="34" t="str">
        <f>IFERROR(AVERAGE(AC200:AE200),"")</f>
        <v/>
      </c>
      <c r="BO200" s="34" t="str">
        <f>IFERROR(AVERAGE(AF200:AH200),"")</f>
        <v/>
      </c>
      <c r="BP200" s="34" t="str">
        <f>IFERROR(AVERAGE(AI200:AK200),"")</f>
        <v/>
      </c>
      <c r="BQ200" s="34" t="str">
        <f>IFERROR(AVERAGE(AL200:AN200),"")</f>
        <v/>
      </c>
      <c r="BR200" s="34" t="str">
        <f>IFERROR(AVERAGE(AO200:AQ200),"")</f>
        <v/>
      </c>
      <c r="BS200" s="34" t="str">
        <f>IFERROR(AVERAGE(AR200:AT200),"")</f>
        <v/>
      </c>
      <c r="BT200" s="34" t="str">
        <f>IFERROR(AVERAGE(AU200:AW200),"")</f>
        <v/>
      </c>
      <c r="BU200" s="34" t="str">
        <f>IFERROR(AVERAGE(Y200:AW200),"")</f>
        <v/>
      </c>
      <c r="BV200" s="24" t="str">
        <f>IF(BU200="","",IF(BU200&gt;=3.67,"Tinggi / High",IF(BU200&gt;=2.34,"Sederhana / Moderate","Rendah / Low")))</f>
        <v/>
      </c>
      <c r="BW200" s="30" t="str">
        <f>IF($B200="","",COUNTIF(Q200:X200,"Ya / Yes"))</f>
        <v/>
      </c>
    </row>
    <row r="201" spans="1:75" ht="15.75" customHeight="1" x14ac:dyDescent="0.2">
      <c r="A201" s="24" t="str">
        <f>IF($B201="","",ROW()-7)</f>
        <v/>
      </c>
      <c r="B201" s="25"/>
      <c r="C201" s="26"/>
      <c r="D201" s="25"/>
      <c r="E201" s="25"/>
      <c r="F201" s="25"/>
      <c r="G201" s="25"/>
      <c r="H201" s="25"/>
      <c r="I201" s="27"/>
      <c r="J201" s="25"/>
      <c r="K201" s="25"/>
      <c r="L201" s="27"/>
      <c r="M201" s="28"/>
      <c r="N201" s="28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8"/>
      <c r="AZ201" s="29"/>
      <c r="BA201" s="29"/>
      <c r="BB201" s="27"/>
      <c r="BC201" s="30" t="str">
        <f>IF(OR($B201="",$L201="",$AX201=""),"",MAX(0,$L201-$AX201))</f>
        <v/>
      </c>
      <c r="BD201" s="31" t="str">
        <f>IF(OR($B201="",$L201="",$AX201=""),"",IFERROR($M201*(1+$BA201)^BC201,""))</f>
        <v/>
      </c>
      <c r="BE201" s="31" t="str">
        <f>IF(OR($B201="",$L201="",$AX201=""),"",IFERROR(BD201*12*$BB201,""))</f>
        <v/>
      </c>
      <c r="BF201" s="31" t="str">
        <f>IF(OR($B201="",$L201="",$AX201=""),"",IFERROR($N201*(1+$AZ201)^BC201,""))</f>
        <v/>
      </c>
      <c r="BG201" s="31" t="str">
        <f>IF(OR($B201="",$L201="",$AX201=""),"",IFERROR($AY201*12*IF($AZ201=0,BC201,((1+$AZ201)^BC201-1)/$AZ201),""))</f>
        <v/>
      </c>
      <c r="BH201" s="31" t="str">
        <f>IF(OR($B201="",$L201="",$AX201=""),"",IFERROR(BF201+BG201,""))</f>
        <v/>
      </c>
      <c r="BI201" s="32" t="str">
        <f>IF(OR($B201="",$L201="",$AX201=""),"",IFERROR(BH201-BE201,""))</f>
        <v/>
      </c>
      <c r="BJ201" s="33" t="str">
        <f>IF(OR($B201="",$L201="",$AX201=""),"",IFERROR(BH201/BE201,""))</f>
        <v/>
      </c>
      <c r="BK201" s="24" t="str">
        <f>IF(NOT(ISNUMBER(BJ201)),"",IF(BJ201&gt;=1,"Mencukupi / Adequate",IF(BJ201&gt;=0.75,"Hampir mencukupi / Nearly adequate","Tidak mencukupi / Inadequate")))</f>
        <v/>
      </c>
      <c r="BL201" s="31" t="str">
        <f>IF(OR($B201="",$L201="",$AX201=""),"",IFERROR(IF(BI201&gt;=0,0,-BI201/(12*IF($AZ201=0,BC201,((1+$AZ201)^BC201-1)/$AZ201))),""))</f>
        <v/>
      </c>
      <c r="BM201" s="34" t="str">
        <f>IFERROR(AVERAGE(Y201:AB201),"")</f>
        <v/>
      </c>
      <c r="BN201" s="34" t="str">
        <f>IFERROR(AVERAGE(AC201:AE201),"")</f>
        <v/>
      </c>
      <c r="BO201" s="34" t="str">
        <f>IFERROR(AVERAGE(AF201:AH201),"")</f>
        <v/>
      </c>
      <c r="BP201" s="34" t="str">
        <f>IFERROR(AVERAGE(AI201:AK201),"")</f>
        <v/>
      </c>
      <c r="BQ201" s="34" t="str">
        <f>IFERROR(AVERAGE(AL201:AN201),"")</f>
        <v/>
      </c>
      <c r="BR201" s="34" t="str">
        <f>IFERROR(AVERAGE(AO201:AQ201),"")</f>
        <v/>
      </c>
      <c r="BS201" s="34" t="str">
        <f>IFERROR(AVERAGE(AR201:AT201),"")</f>
        <v/>
      </c>
      <c r="BT201" s="34" t="str">
        <f>IFERROR(AVERAGE(AU201:AW201),"")</f>
        <v/>
      </c>
      <c r="BU201" s="34" t="str">
        <f>IFERROR(AVERAGE(Y201:AW201),"")</f>
        <v/>
      </c>
      <c r="BV201" s="24" t="str">
        <f>IF(BU201="","",IF(BU201&gt;=3.67,"Tinggi / High",IF(BU201&gt;=2.34,"Sederhana / Moderate","Rendah / Low")))</f>
        <v/>
      </c>
      <c r="BW201" s="30" t="str">
        <f>IF($B201="","",COUNTIF(Q201:X201,"Ya / Yes"))</f>
        <v/>
      </c>
    </row>
    <row r="202" spans="1:75" ht="15.75" customHeight="1" x14ac:dyDescent="0.2">
      <c r="A202" s="24" t="str">
        <f>IF($B202="","",ROW()-7)</f>
        <v/>
      </c>
      <c r="B202" s="25"/>
      <c r="C202" s="26"/>
      <c r="D202" s="25"/>
      <c r="E202" s="25"/>
      <c r="F202" s="25"/>
      <c r="G202" s="25"/>
      <c r="H202" s="25"/>
      <c r="I202" s="27"/>
      <c r="J202" s="25"/>
      <c r="K202" s="25"/>
      <c r="L202" s="27"/>
      <c r="M202" s="28"/>
      <c r="N202" s="28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8"/>
      <c r="AZ202" s="29"/>
      <c r="BA202" s="29"/>
      <c r="BB202" s="27"/>
      <c r="BC202" s="30" t="str">
        <f>IF(OR($B202="",$L202="",$AX202=""),"",MAX(0,$L202-$AX202))</f>
        <v/>
      </c>
      <c r="BD202" s="31" t="str">
        <f>IF(OR($B202="",$L202="",$AX202=""),"",IFERROR($M202*(1+$BA202)^BC202,""))</f>
        <v/>
      </c>
      <c r="BE202" s="31" t="str">
        <f>IF(OR($B202="",$L202="",$AX202=""),"",IFERROR(BD202*12*$BB202,""))</f>
        <v/>
      </c>
      <c r="BF202" s="31" t="str">
        <f>IF(OR($B202="",$L202="",$AX202=""),"",IFERROR($N202*(1+$AZ202)^BC202,""))</f>
        <v/>
      </c>
      <c r="BG202" s="31" t="str">
        <f>IF(OR($B202="",$L202="",$AX202=""),"",IFERROR($AY202*12*IF($AZ202=0,BC202,((1+$AZ202)^BC202-1)/$AZ202),""))</f>
        <v/>
      </c>
      <c r="BH202" s="31" t="str">
        <f>IF(OR($B202="",$L202="",$AX202=""),"",IFERROR(BF202+BG202,""))</f>
        <v/>
      </c>
      <c r="BI202" s="32" t="str">
        <f>IF(OR($B202="",$L202="",$AX202=""),"",IFERROR(BH202-BE202,""))</f>
        <v/>
      </c>
      <c r="BJ202" s="33" t="str">
        <f>IF(OR($B202="",$L202="",$AX202=""),"",IFERROR(BH202/BE202,""))</f>
        <v/>
      </c>
      <c r="BK202" s="24" t="str">
        <f>IF(NOT(ISNUMBER(BJ202)),"",IF(BJ202&gt;=1,"Mencukupi / Adequate",IF(BJ202&gt;=0.75,"Hampir mencukupi / Nearly adequate","Tidak mencukupi / Inadequate")))</f>
        <v/>
      </c>
      <c r="BL202" s="31" t="str">
        <f>IF(OR($B202="",$L202="",$AX202=""),"",IFERROR(IF(BI202&gt;=0,0,-BI202/(12*IF($AZ202=0,BC202,((1+$AZ202)^BC202-1)/$AZ202))),""))</f>
        <v/>
      </c>
      <c r="BM202" s="34" t="str">
        <f>IFERROR(AVERAGE(Y202:AB202),"")</f>
        <v/>
      </c>
      <c r="BN202" s="34" t="str">
        <f>IFERROR(AVERAGE(AC202:AE202),"")</f>
        <v/>
      </c>
      <c r="BO202" s="34" t="str">
        <f>IFERROR(AVERAGE(AF202:AH202),"")</f>
        <v/>
      </c>
      <c r="BP202" s="34" t="str">
        <f>IFERROR(AVERAGE(AI202:AK202),"")</f>
        <v/>
      </c>
      <c r="BQ202" s="34" t="str">
        <f>IFERROR(AVERAGE(AL202:AN202),"")</f>
        <v/>
      </c>
      <c r="BR202" s="34" t="str">
        <f>IFERROR(AVERAGE(AO202:AQ202),"")</f>
        <v/>
      </c>
      <c r="BS202" s="34" t="str">
        <f>IFERROR(AVERAGE(AR202:AT202),"")</f>
        <v/>
      </c>
      <c r="BT202" s="34" t="str">
        <f>IFERROR(AVERAGE(AU202:AW202),"")</f>
        <v/>
      </c>
      <c r="BU202" s="34" t="str">
        <f>IFERROR(AVERAGE(Y202:AW202),"")</f>
        <v/>
      </c>
      <c r="BV202" s="24" t="str">
        <f>IF(BU202="","",IF(BU202&gt;=3.67,"Tinggi / High",IF(BU202&gt;=2.34,"Sederhana / Moderate","Rendah / Low")))</f>
        <v/>
      </c>
      <c r="BW202" s="30" t="str">
        <f>IF($B202="","",COUNTIF(Q202:X202,"Ya / Yes"))</f>
        <v/>
      </c>
    </row>
    <row r="203" spans="1:75" ht="15.75" customHeight="1" x14ac:dyDescent="0.2">
      <c r="A203" s="24" t="str">
        <f>IF($B203="","",ROW()-7)</f>
        <v/>
      </c>
      <c r="B203" s="25"/>
      <c r="C203" s="26"/>
      <c r="D203" s="25"/>
      <c r="E203" s="25"/>
      <c r="F203" s="25"/>
      <c r="G203" s="25"/>
      <c r="H203" s="25"/>
      <c r="I203" s="27"/>
      <c r="J203" s="25"/>
      <c r="K203" s="25"/>
      <c r="L203" s="27"/>
      <c r="M203" s="28"/>
      <c r="N203" s="28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8"/>
      <c r="AZ203" s="29"/>
      <c r="BA203" s="29"/>
      <c r="BB203" s="27"/>
      <c r="BC203" s="30" t="str">
        <f>IF(OR($B203="",$L203="",$AX203=""),"",MAX(0,$L203-$AX203))</f>
        <v/>
      </c>
      <c r="BD203" s="31" t="str">
        <f>IF(OR($B203="",$L203="",$AX203=""),"",IFERROR($M203*(1+$BA203)^BC203,""))</f>
        <v/>
      </c>
      <c r="BE203" s="31" t="str">
        <f>IF(OR($B203="",$L203="",$AX203=""),"",IFERROR(BD203*12*$BB203,""))</f>
        <v/>
      </c>
      <c r="BF203" s="31" t="str">
        <f>IF(OR($B203="",$L203="",$AX203=""),"",IFERROR($N203*(1+$AZ203)^BC203,""))</f>
        <v/>
      </c>
      <c r="BG203" s="31" t="str">
        <f>IF(OR($B203="",$L203="",$AX203=""),"",IFERROR($AY203*12*IF($AZ203=0,BC203,((1+$AZ203)^BC203-1)/$AZ203),""))</f>
        <v/>
      </c>
      <c r="BH203" s="31" t="str">
        <f>IF(OR($B203="",$L203="",$AX203=""),"",IFERROR(BF203+BG203,""))</f>
        <v/>
      </c>
      <c r="BI203" s="32" t="str">
        <f>IF(OR($B203="",$L203="",$AX203=""),"",IFERROR(BH203-BE203,""))</f>
        <v/>
      </c>
      <c r="BJ203" s="33" t="str">
        <f>IF(OR($B203="",$L203="",$AX203=""),"",IFERROR(BH203/BE203,""))</f>
        <v/>
      </c>
      <c r="BK203" s="24" t="str">
        <f>IF(NOT(ISNUMBER(BJ203)),"",IF(BJ203&gt;=1,"Mencukupi / Adequate",IF(BJ203&gt;=0.75,"Hampir mencukupi / Nearly adequate","Tidak mencukupi / Inadequate")))</f>
        <v/>
      </c>
      <c r="BL203" s="31" t="str">
        <f>IF(OR($B203="",$L203="",$AX203=""),"",IFERROR(IF(BI203&gt;=0,0,-BI203/(12*IF($AZ203=0,BC203,((1+$AZ203)^BC203-1)/$AZ203))),""))</f>
        <v/>
      </c>
      <c r="BM203" s="34" t="str">
        <f>IFERROR(AVERAGE(Y203:AB203),"")</f>
        <v/>
      </c>
      <c r="BN203" s="34" t="str">
        <f>IFERROR(AVERAGE(AC203:AE203),"")</f>
        <v/>
      </c>
      <c r="BO203" s="34" t="str">
        <f>IFERROR(AVERAGE(AF203:AH203),"")</f>
        <v/>
      </c>
      <c r="BP203" s="34" t="str">
        <f>IFERROR(AVERAGE(AI203:AK203),"")</f>
        <v/>
      </c>
      <c r="BQ203" s="34" t="str">
        <f>IFERROR(AVERAGE(AL203:AN203),"")</f>
        <v/>
      </c>
      <c r="BR203" s="34" t="str">
        <f>IFERROR(AVERAGE(AO203:AQ203),"")</f>
        <v/>
      </c>
      <c r="BS203" s="34" t="str">
        <f>IFERROR(AVERAGE(AR203:AT203),"")</f>
        <v/>
      </c>
      <c r="BT203" s="34" t="str">
        <f>IFERROR(AVERAGE(AU203:AW203),"")</f>
        <v/>
      </c>
      <c r="BU203" s="34" t="str">
        <f>IFERROR(AVERAGE(Y203:AW203),"")</f>
        <v/>
      </c>
      <c r="BV203" s="24" t="str">
        <f>IF(BU203="","",IF(BU203&gt;=3.67,"Tinggi / High",IF(BU203&gt;=2.34,"Sederhana / Moderate","Rendah / Low")))</f>
        <v/>
      </c>
      <c r="BW203" s="30" t="str">
        <f>IF($B203="","",COUNTIF(Q203:X203,"Ya / Yes"))</f>
        <v/>
      </c>
    </row>
    <row r="204" spans="1:75" ht="15.75" customHeight="1" x14ac:dyDescent="0.2">
      <c r="A204" s="24" t="str">
        <f>IF($B204="","",ROW()-7)</f>
        <v/>
      </c>
      <c r="B204" s="25"/>
      <c r="C204" s="26"/>
      <c r="D204" s="25"/>
      <c r="E204" s="25"/>
      <c r="F204" s="25"/>
      <c r="G204" s="25"/>
      <c r="H204" s="25"/>
      <c r="I204" s="27"/>
      <c r="J204" s="25"/>
      <c r="K204" s="25"/>
      <c r="L204" s="27"/>
      <c r="M204" s="28"/>
      <c r="N204" s="28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8"/>
      <c r="AZ204" s="29"/>
      <c r="BA204" s="29"/>
      <c r="BB204" s="27"/>
      <c r="BC204" s="30" t="str">
        <f>IF(OR($B204="",$L204="",$AX204=""),"",MAX(0,$L204-$AX204))</f>
        <v/>
      </c>
      <c r="BD204" s="31" t="str">
        <f>IF(OR($B204="",$L204="",$AX204=""),"",IFERROR($M204*(1+$BA204)^BC204,""))</f>
        <v/>
      </c>
      <c r="BE204" s="31" t="str">
        <f>IF(OR($B204="",$L204="",$AX204=""),"",IFERROR(BD204*12*$BB204,""))</f>
        <v/>
      </c>
      <c r="BF204" s="31" t="str">
        <f>IF(OR($B204="",$L204="",$AX204=""),"",IFERROR($N204*(1+$AZ204)^BC204,""))</f>
        <v/>
      </c>
      <c r="BG204" s="31" t="str">
        <f>IF(OR($B204="",$L204="",$AX204=""),"",IFERROR($AY204*12*IF($AZ204=0,BC204,((1+$AZ204)^BC204-1)/$AZ204),""))</f>
        <v/>
      </c>
      <c r="BH204" s="31" t="str">
        <f>IF(OR($B204="",$L204="",$AX204=""),"",IFERROR(BF204+BG204,""))</f>
        <v/>
      </c>
      <c r="BI204" s="32" t="str">
        <f>IF(OR($B204="",$L204="",$AX204=""),"",IFERROR(BH204-BE204,""))</f>
        <v/>
      </c>
      <c r="BJ204" s="33" t="str">
        <f>IF(OR($B204="",$L204="",$AX204=""),"",IFERROR(BH204/BE204,""))</f>
        <v/>
      </c>
      <c r="BK204" s="24" t="str">
        <f>IF(NOT(ISNUMBER(BJ204)),"",IF(BJ204&gt;=1,"Mencukupi / Adequate",IF(BJ204&gt;=0.75,"Hampir mencukupi / Nearly adequate","Tidak mencukupi / Inadequate")))</f>
        <v/>
      </c>
      <c r="BL204" s="31" t="str">
        <f>IF(OR($B204="",$L204="",$AX204=""),"",IFERROR(IF(BI204&gt;=0,0,-BI204/(12*IF($AZ204=0,BC204,((1+$AZ204)^BC204-1)/$AZ204))),""))</f>
        <v/>
      </c>
      <c r="BM204" s="34" t="str">
        <f>IFERROR(AVERAGE(Y204:AB204),"")</f>
        <v/>
      </c>
      <c r="BN204" s="34" t="str">
        <f>IFERROR(AVERAGE(AC204:AE204),"")</f>
        <v/>
      </c>
      <c r="BO204" s="34" t="str">
        <f>IFERROR(AVERAGE(AF204:AH204),"")</f>
        <v/>
      </c>
      <c r="BP204" s="34" t="str">
        <f>IFERROR(AVERAGE(AI204:AK204),"")</f>
        <v/>
      </c>
      <c r="BQ204" s="34" t="str">
        <f>IFERROR(AVERAGE(AL204:AN204),"")</f>
        <v/>
      </c>
      <c r="BR204" s="34" t="str">
        <f>IFERROR(AVERAGE(AO204:AQ204),"")</f>
        <v/>
      </c>
      <c r="BS204" s="34" t="str">
        <f>IFERROR(AVERAGE(AR204:AT204),"")</f>
        <v/>
      </c>
      <c r="BT204" s="34" t="str">
        <f>IFERROR(AVERAGE(AU204:AW204),"")</f>
        <v/>
      </c>
      <c r="BU204" s="34" t="str">
        <f>IFERROR(AVERAGE(Y204:AW204),"")</f>
        <v/>
      </c>
      <c r="BV204" s="24" t="str">
        <f>IF(BU204="","",IF(BU204&gt;=3.67,"Tinggi / High",IF(BU204&gt;=2.34,"Sederhana / Moderate","Rendah / Low")))</f>
        <v/>
      </c>
      <c r="BW204" s="30" t="str">
        <f>IF($B204="","",COUNTIF(Q204:X204,"Ya / Yes"))</f>
        <v/>
      </c>
    </row>
    <row r="205" spans="1:75" ht="15.75" customHeight="1" x14ac:dyDescent="0.2">
      <c r="A205" s="24" t="str">
        <f>IF($B205="","",ROW()-7)</f>
        <v/>
      </c>
      <c r="B205" s="25"/>
      <c r="C205" s="26"/>
      <c r="D205" s="25"/>
      <c r="E205" s="25"/>
      <c r="F205" s="25"/>
      <c r="G205" s="25"/>
      <c r="H205" s="25"/>
      <c r="I205" s="27"/>
      <c r="J205" s="25"/>
      <c r="K205" s="25"/>
      <c r="L205" s="27"/>
      <c r="M205" s="28"/>
      <c r="N205" s="28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8"/>
      <c r="AZ205" s="29"/>
      <c r="BA205" s="29"/>
      <c r="BB205" s="27"/>
      <c r="BC205" s="30" t="str">
        <f>IF(OR($B205="",$L205="",$AX205=""),"",MAX(0,$L205-$AX205))</f>
        <v/>
      </c>
      <c r="BD205" s="31" t="str">
        <f>IF(OR($B205="",$L205="",$AX205=""),"",IFERROR($M205*(1+$BA205)^BC205,""))</f>
        <v/>
      </c>
      <c r="BE205" s="31" t="str">
        <f>IF(OR($B205="",$L205="",$AX205=""),"",IFERROR(BD205*12*$BB205,""))</f>
        <v/>
      </c>
      <c r="BF205" s="31" t="str">
        <f>IF(OR($B205="",$L205="",$AX205=""),"",IFERROR($N205*(1+$AZ205)^BC205,""))</f>
        <v/>
      </c>
      <c r="BG205" s="31" t="str">
        <f>IF(OR($B205="",$L205="",$AX205=""),"",IFERROR($AY205*12*IF($AZ205=0,BC205,((1+$AZ205)^BC205-1)/$AZ205),""))</f>
        <v/>
      </c>
      <c r="BH205" s="31" t="str">
        <f>IF(OR($B205="",$L205="",$AX205=""),"",IFERROR(BF205+BG205,""))</f>
        <v/>
      </c>
      <c r="BI205" s="32" t="str">
        <f>IF(OR($B205="",$L205="",$AX205=""),"",IFERROR(BH205-BE205,""))</f>
        <v/>
      </c>
      <c r="BJ205" s="33" t="str">
        <f>IF(OR($B205="",$L205="",$AX205=""),"",IFERROR(BH205/BE205,""))</f>
        <v/>
      </c>
      <c r="BK205" s="24" t="str">
        <f>IF(NOT(ISNUMBER(BJ205)),"",IF(BJ205&gt;=1,"Mencukupi / Adequate",IF(BJ205&gt;=0.75,"Hampir mencukupi / Nearly adequate","Tidak mencukupi / Inadequate")))</f>
        <v/>
      </c>
      <c r="BL205" s="31" t="str">
        <f>IF(OR($B205="",$L205="",$AX205=""),"",IFERROR(IF(BI205&gt;=0,0,-BI205/(12*IF($AZ205=0,BC205,((1+$AZ205)^BC205-1)/$AZ205))),""))</f>
        <v/>
      </c>
      <c r="BM205" s="34" t="str">
        <f>IFERROR(AVERAGE(Y205:AB205),"")</f>
        <v/>
      </c>
      <c r="BN205" s="34" t="str">
        <f>IFERROR(AVERAGE(AC205:AE205),"")</f>
        <v/>
      </c>
      <c r="BO205" s="34" t="str">
        <f>IFERROR(AVERAGE(AF205:AH205),"")</f>
        <v/>
      </c>
      <c r="BP205" s="34" t="str">
        <f>IFERROR(AVERAGE(AI205:AK205),"")</f>
        <v/>
      </c>
      <c r="BQ205" s="34" t="str">
        <f>IFERROR(AVERAGE(AL205:AN205),"")</f>
        <v/>
      </c>
      <c r="BR205" s="34" t="str">
        <f>IFERROR(AVERAGE(AO205:AQ205),"")</f>
        <v/>
      </c>
      <c r="BS205" s="34" t="str">
        <f>IFERROR(AVERAGE(AR205:AT205),"")</f>
        <v/>
      </c>
      <c r="BT205" s="34" t="str">
        <f>IFERROR(AVERAGE(AU205:AW205),"")</f>
        <v/>
      </c>
      <c r="BU205" s="34" t="str">
        <f>IFERROR(AVERAGE(Y205:AW205),"")</f>
        <v/>
      </c>
      <c r="BV205" s="24" t="str">
        <f>IF(BU205="","",IF(BU205&gt;=3.67,"Tinggi / High",IF(BU205&gt;=2.34,"Sederhana / Moderate","Rendah / Low")))</f>
        <v/>
      </c>
      <c r="BW205" s="30" t="str">
        <f>IF($B205="","",COUNTIF(Q205:X205,"Ya / Yes"))</f>
        <v/>
      </c>
    </row>
    <row r="206" spans="1:75" ht="15.75" customHeight="1" x14ac:dyDescent="0.2">
      <c r="A206" s="24" t="str">
        <f>IF($B206="","",ROW()-7)</f>
        <v/>
      </c>
      <c r="B206" s="25"/>
      <c r="C206" s="26"/>
      <c r="D206" s="25"/>
      <c r="E206" s="25"/>
      <c r="F206" s="25"/>
      <c r="G206" s="25"/>
      <c r="H206" s="25"/>
      <c r="I206" s="27"/>
      <c r="J206" s="25"/>
      <c r="K206" s="25"/>
      <c r="L206" s="27"/>
      <c r="M206" s="28"/>
      <c r="N206" s="28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8"/>
      <c r="AZ206" s="29"/>
      <c r="BA206" s="29"/>
      <c r="BB206" s="27"/>
      <c r="BC206" s="30" t="str">
        <f>IF(OR($B206="",$L206="",$AX206=""),"",MAX(0,$L206-$AX206))</f>
        <v/>
      </c>
      <c r="BD206" s="31" t="str">
        <f>IF(OR($B206="",$L206="",$AX206=""),"",IFERROR($M206*(1+$BA206)^BC206,""))</f>
        <v/>
      </c>
      <c r="BE206" s="31" t="str">
        <f>IF(OR($B206="",$L206="",$AX206=""),"",IFERROR(BD206*12*$BB206,""))</f>
        <v/>
      </c>
      <c r="BF206" s="31" t="str">
        <f>IF(OR($B206="",$L206="",$AX206=""),"",IFERROR($N206*(1+$AZ206)^BC206,""))</f>
        <v/>
      </c>
      <c r="BG206" s="31" t="str">
        <f>IF(OR($B206="",$L206="",$AX206=""),"",IFERROR($AY206*12*IF($AZ206=0,BC206,((1+$AZ206)^BC206-1)/$AZ206),""))</f>
        <v/>
      </c>
      <c r="BH206" s="31" t="str">
        <f>IF(OR($B206="",$L206="",$AX206=""),"",IFERROR(BF206+BG206,""))</f>
        <v/>
      </c>
      <c r="BI206" s="32" t="str">
        <f>IF(OR($B206="",$L206="",$AX206=""),"",IFERROR(BH206-BE206,""))</f>
        <v/>
      </c>
      <c r="BJ206" s="33" t="str">
        <f>IF(OR($B206="",$L206="",$AX206=""),"",IFERROR(BH206/BE206,""))</f>
        <v/>
      </c>
      <c r="BK206" s="24" t="str">
        <f>IF(NOT(ISNUMBER(BJ206)),"",IF(BJ206&gt;=1,"Mencukupi / Adequate",IF(BJ206&gt;=0.75,"Hampir mencukupi / Nearly adequate","Tidak mencukupi / Inadequate")))</f>
        <v/>
      </c>
      <c r="BL206" s="31" t="str">
        <f>IF(OR($B206="",$L206="",$AX206=""),"",IFERROR(IF(BI206&gt;=0,0,-BI206/(12*IF($AZ206=0,BC206,((1+$AZ206)^BC206-1)/$AZ206))),""))</f>
        <v/>
      </c>
      <c r="BM206" s="34" t="str">
        <f>IFERROR(AVERAGE(Y206:AB206),"")</f>
        <v/>
      </c>
      <c r="BN206" s="34" t="str">
        <f>IFERROR(AVERAGE(AC206:AE206),"")</f>
        <v/>
      </c>
      <c r="BO206" s="34" t="str">
        <f>IFERROR(AVERAGE(AF206:AH206),"")</f>
        <v/>
      </c>
      <c r="BP206" s="34" t="str">
        <f>IFERROR(AVERAGE(AI206:AK206),"")</f>
        <v/>
      </c>
      <c r="BQ206" s="34" t="str">
        <f>IFERROR(AVERAGE(AL206:AN206),"")</f>
        <v/>
      </c>
      <c r="BR206" s="34" t="str">
        <f>IFERROR(AVERAGE(AO206:AQ206),"")</f>
        <v/>
      </c>
      <c r="BS206" s="34" t="str">
        <f>IFERROR(AVERAGE(AR206:AT206),"")</f>
        <v/>
      </c>
      <c r="BT206" s="34" t="str">
        <f>IFERROR(AVERAGE(AU206:AW206),"")</f>
        <v/>
      </c>
      <c r="BU206" s="34" t="str">
        <f>IFERROR(AVERAGE(Y206:AW206),"")</f>
        <v/>
      </c>
      <c r="BV206" s="24" t="str">
        <f>IF(BU206="","",IF(BU206&gt;=3.67,"Tinggi / High",IF(BU206&gt;=2.34,"Sederhana / Moderate","Rendah / Low")))</f>
        <v/>
      </c>
      <c r="BW206" s="30" t="str">
        <f>IF($B206="","",COUNTIF(Q206:X206,"Ya / Yes"))</f>
        <v/>
      </c>
    </row>
    <row r="207" spans="1:75" ht="15.75" customHeight="1" x14ac:dyDescent="0.2">
      <c r="A207" s="24" t="str">
        <f>IF($B207="","",ROW()-7)</f>
        <v/>
      </c>
      <c r="B207" s="25"/>
      <c r="C207" s="26"/>
      <c r="D207" s="25"/>
      <c r="E207" s="25"/>
      <c r="F207" s="25"/>
      <c r="G207" s="25"/>
      <c r="H207" s="25"/>
      <c r="I207" s="27"/>
      <c r="J207" s="25"/>
      <c r="K207" s="25"/>
      <c r="L207" s="27"/>
      <c r="M207" s="28"/>
      <c r="N207" s="28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8"/>
      <c r="AZ207" s="29"/>
      <c r="BA207" s="29"/>
      <c r="BB207" s="27"/>
      <c r="BC207" s="30" t="str">
        <f>IF(OR($B207="",$L207="",$AX207=""),"",MAX(0,$L207-$AX207))</f>
        <v/>
      </c>
      <c r="BD207" s="31" t="str">
        <f>IF(OR($B207="",$L207="",$AX207=""),"",IFERROR($M207*(1+$BA207)^BC207,""))</f>
        <v/>
      </c>
      <c r="BE207" s="31" t="str">
        <f>IF(OR($B207="",$L207="",$AX207=""),"",IFERROR(BD207*12*$BB207,""))</f>
        <v/>
      </c>
      <c r="BF207" s="31" t="str">
        <f>IF(OR($B207="",$L207="",$AX207=""),"",IFERROR($N207*(1+$AZ207)^BC207,""))</f>
        <v/>
      </c>
      <c r="BG207" s="31" t="str">
        <f>IF(OR($B207="",$L207="",$AX207=""),"",IFERROR($AY207*12*IF($AZ207=0,BC207,((1+$AZ207)^BC207-1)/$AZ207),""))</f>
        <v/>
      </c>
      <c r="BH207" s="31" t="str">
        <f>IF(OR($B207="",$L207="",$AX207=""),"",IFERROR(BF207+BG207,""))</f>
        <v/>
      </c>
      <c r="BI207" s="32" t="str">
        <f>IF(OR($B207="",$L207="",$AX207=""),"",IFERROR(BH207-BE207,""))</f>
        <v/>
      </c>
      <c r="BJ207" s="33" t="str">
        <f>IF(OR($B207="",$L207="",$AX207=""),"",IFERROR(BH207/BE207,""))</f>
        <v/>
      </c>
      <c r="BK207" s="24" t="str">
        <f>IF(NOT(ISNUMBER(BJ207)),"",IF(BJ207&gt;=1,"Mencukupi / Adequate",IF(BJ207&gt;=0.75,"Hampir mencukupi / Nearly adequate","Tidak mencukupi / Inadequate")))</f>
        <v/>
      </c>
      <c r="BL207" s="31" t="str">
        <f>IF(OR($B207="",$L207="",$AX207=""),"",IFERROR(IF(BI207&gt;=0,0,-BI207/(12*IF($AZ207=0,BC207,((1+$AZ207)^BC207-1)/$AZ207))),""))</f>
        <v/>
      </c>
      <c r="BM207" s="34" t="str">
        <f>IFERROR(AVERAGE(Y207:AB207),"")</f>
        <v/>
      </c>
      <c r="BN207" s="34" t="str">
        <f>IFERROR(AVERAGE(AC207:AE207),"")</f>
        <v/>
      </c>
      <c r="BO207" s="34" t="str">
        <f>IFERROR(AVERAGE(AF207:AH207),"")</f>
        <v/>
      </c>
      <c r="BP207" s="34" t="str">
        <f>IFERROR(AVERAGE(AI207:AK207),"")</f>
        <v/>
      </c>
      <c r="BQ207" s="34" t="str">
        <f>IFERROR(AVERAGE(AL207:AN207),"")</f>
        <v/>
      </c>
      <c r="BR207" s="34" t="str">
        <f>IFERROR(AVERAGE(AO207:AQ207),"")</f>
        <v/>
      </c>
      <c r="BS207" s="34" t="str">
        <f>IFERROR(AVERAGE(AR207:AT207),"")</f>
        <v/>
      </c>
      <c r="BT207" s="34" t="str">
        <f>IFERROR(AVERAGE(AU207:AW207),"")</f>
        <v/>
      </c>
      <c r="BU207" s="34" t="str">
        <f>IFERROR(AVERAGE(Y207:AW207),"")</f>
        <v/>
      </c>
      <c r="BV207" s="24" t="str">
        <f>IF(BU207="","",IF(BU207&gt;=3.67,"Tinggi / High",IF(BU207&gt;=2.34,"Sederhana / Moderate","Rendah / Low")))</f>
        <v/>
      </c>
      <c r="BW207" s="30" t="str">
        <f>IF($B207="","",COUNTIF(Q207:X207,"Ya / Yes"))</f>
        <v/>
      </c>
    </row>
  </sheetData>
  <mergeCells count="10">
    <mergeCell ref="A1:BW1"/>
    <mergeCell ref="A2:BW2"/>
    <mergeCell ref="A3:C3"/>
    <mergeCell ref="D3:J3"/>
    <mergeCell ref="K3:P3"/>
    <mergeCell ref="Q3:X3"/>
    <mergeCell ref="Y3:AW3"/>
    <mergeCell ref="AX3:BB3"/>
    <mergeCell ref="BC3:BL3"/>
    <mergeCell ref="BM3:BW3"/>
  </mergeCell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errorTitle="Jawapan tidak sah / Invalid entry" error="Pilih dari senarai / Select from the list." xr:uid="{00000000-0002-0000-0200-000000000000}">
          <x14:formula1>
            <xm:f>SENARAI!$A$2:$A$3</xm:f>
          </x14:formula1>
          <x14:formula2>
            <xm:f>0</xm:f>
          </x14:formula2>
          <xm:sqref>D7:D207</xm:sqref>
        </x14:dataValidation>
        <x14:dataValidation type="list" allowBlank="1" errorTitle="Jawapan tidak sah / Invalid entry" error="Pilih dari senarai / Select from the list." xr:uid="{00000000-0002-0000-0200-000001000000}">
          <x14:formula1>
            <xm:f>SENARAI!$B$2:$B$3</xm:f>
          </x14:formula1>
          <x14:formula2>
            <xm:f>0</xm:f>
          </x14:formula2>
          <xm:sqref>E7:E207</xm:sqref>
        </x14:dataValidation>
        <x14:dataValidation type="list" allowBlank="1" errorTitle="Jawapan tidak sah / Invalid entry" error="Pilih dari senarai / Select from the list." xr:uid="{00000000-0002-0000-0200-000002000000}">
          <x14:formula1>
            <xm:f>SENARAI!$C$2:$C$6</xm:f>
          </x14:formula1>
          <x14:formula2>
            <xm:f>0</xm:f>
          </x14:formula2>
          <xm:sqref>F7:F207</xm:sqref>
        </x14:dataValidation>
        <x14:dataValidation type="list" allowBlank="1" errorTitle="Jawapan tidak sah / Invalid entry" error="Pilih dari senarai / Select from the list." xr:uid="{00000000-0002-0000-0200-000003000000}">
          <x14:formula1>
            <xm:f>SENARAI!$D$2:$D$7</xm:f>
          </x14:formula1>
          <x14:formula2>
            <xm:f>0</xm:f>
          </x14:formula2>
          <xm:sqref>G7:G207</xm:sqref>
        </x14:dataValidation>
        <x14:dataValidation type="list" allowBlank="1" errorTitle="Jawapan tidak sah / Invalid entry" error="Pilih dari senarai / Select from the list." xr:uid="{00000000-0002-0000-0200-000004000000}">
          <x14:formula1>
            <xm:f>SENARAI!$E$2:$E$6</xm:f>
          </x14:formula1>
          <x14:formula2>
            <xm:f>0</xm:f>
          </x14:formula2>
          <xm:sqref>H7:H207</xm:sqref>
        </x14:dataValidation>
        <x14:dataValidation type="list" allowBlank="1" errorTitle="Jawapan tidak sah / Invalid entry" error="Pilih dari senarai / Select from the list." xr:uid="{00000000-0002-0000-0200-000005000000}">
          <x14:formula1>
            <xm:f>SENARAI!$F$2:$F$6</xm:f>
          </x14:formula1>
          <x14:formula2>
            <xm:f>0</xm:f>
          </x14:formula2>
          <xm:sqref>K7:K207</xm:sqref>
        </x14:dataValidation>
        <x14:dataValidation type="list" allowBlank="1" errorTitle="Jawapan tidak sah / Invalid entry" error="Pilih dari senarai / Select from the list." xr:uid="{00000000-0002-0000-0200-000006000000}">
          <x14:formula1>
            <xm:f>SENARAI!$G$2:$G$3</xm:f>
          </x14:formula1>
          <x14:formula2>
            <xm:f>0</xm:f>
          </x14:formula2>
          <xm:sqref>O7:X207</xm:sqref>
        </x14:dataValidation>
        <x14:dataValidation type="list" allowBlank="1" errorTitle="Jawapan tidak sah / Invalid entry" error="Pilih dari senarai / Select from the list." xr:uid="{00000000-0002-0000-0200-000007000000}">
          <x14:formula1>
            <xm:f>SENARAI!$H$2:$H$6</xm:f>
          </x14:formula1>
          <x14:formula2>
            <xm:f>0</xm:f>
          </x14:formula2>
          <xm:sqref>Y7:AW207</xm:sqref>
        </x14:dataValidation>
        <x14:dataValidation type="list" allowBlank="1" errorTitle="Jawapan tidak sah / Invalid entry" error="Pilih dari senarai / Select from the list." xr:uid="{00000000-0002-0000-0200-000008000000}">
          <x14:formula1>
            <xm:f>SENARAI!$I$2:$I$17</xm:f>
          </x14:formula1>
          <x14:formula2>
            <xm:f>0</xm:f>
          </x14:formula2>
          <xm:sqref>J7:J207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F43"/>
  <sheetViews>
    <sheetView showGridLines="0" tabSelected="1" zoomScaleNormal="100" workbookViewId="0"/>
  </sheetViews>
  <sheetFormatPr defaultColWidth="8.7421875" defaultRowHeight="15" x14ac:dyDescent="0.2"/>
  <cols>
    <col min="1" max="1" width="4.03515625" customWidth="1"/>
    <col min="2" max="2" width="46.00390625" customWidth="1"/>
    <col min="3" max="5" width="16.0078125" customWidth="1"/>
    <col min="6" max="6" width="22.05859375" customWidth="1"/>
  </cols>
  <sheetData>
    <row r="2" spans="2:6" ht="37.5" customHeight="1" x14ac:dyDescent="0.2">
      <c r="B2" s="5" t="s">
        <v>374</v>
      </c>
      <c r="C2" s="5"/>
      <c r="D2" s="5"/>
      <c r="E2" s="5"/>
      <c r="F2" s="5"/>
    </row>
    <row r="4" spans="2:6" x14ac:dyDescent="0.2">
      <c r="B4" s="6" t="s">
        <v>375</v>
      </c>
      <c r="C4" s="35"/>
      <c r="D4" s="35"/>
      <c r="E4" s="35"/>
      <c r="F4" s="35"/>
    </row>
    <row r="5" spans="2:6" x14ac:dyDescent="0.2">
      <c r="B5" s="12" t="s">
        <v>376</v>
      </c>
      <c r="C5" s="30">
        <f>COUNTA(BORANG!$B$8:$B$207)</f>
        <v>0</v>
      </c>
    </row>
    <row r="6" spans="2:6" x14ac:dyDescent="0.2">
      <c r="B6" s="12" t="s">
        <v>377</v>
      </c>
      <c r="C6" s="30">
        <f>COUNTIF(BORANG!$D$8:$D$207,"Swasta / Private")</f>
        <v>0</v>
      </c>
    </row>
    <row r="7" spans="2:6" x14ac:dyDescent="0.2">
      <c r="B7" s="12" t="s">
        <v>378</v>
      </c>
      <c r="C7" s="30">
        <f>COUNTIF(BORANG!$D$8:$D$207,"Kerajaan / Government")</f>
        <v>0</v>
      </c>
    </row>
    <row r="9" spans="2:6" ht="31.5" customHeight="1" x14ac:dyDescent="0.2">
      <c r="B9" s="36" t="s">
        <v>379</v>
      </c>
      <c r="C9" s="36" t="s">
        <v>380</v>
      </c>
      <c r="D9" s="36" t="s">
        <v>381</v>
      </c>
      <c r="E9" s="36" t="s">
        <v>382</v>
      </c>
      <c r="F9" s="36" t="s">
        <v>383</v>
      </c>
    </row>
    <row r="10" spans="2:6" x14ac:dyDescent="0.2">
      <c r="B10" s="37" t="s">
        <v>67</v>
      </c>
      <c r="C10" s="34" t="str">
        <f>IFERROR(AVERAGE(BORANG!$BM$8:$BM$207),"-")</f>
        <v>-</v>
      </c>
      <c r="D10" s="34" t="str">
        <f>IFERROR(AVERAGEIF(BORANG!$D$8:$D$207,"Swasta / Private",BORANG!$BM$8:$BM$207),"-")</f>
        <v>-</v>
      </c>
      <c r="E10" s="34" t="str">
        <f>IFERROR(AVERAGEIF(BORANG!$D$8:$D$207,"Kerajaan / Government",BORANG!$BM$8:$BM$207),"-")</f>
        <v>-</v>
      </c>
      <c r="F10" s="24" t="str">
        <f>IF(NOT(ISNUMBER(C10)),"-",IF(C10&gt;=$C$20,"Tinggi / High",IF(C10&gt;=$C$21,"Sederhana / Moderate","Rendah / Low")))</f>
        <v>-</v>
      </c>
    </row>
    <row r="11" spans="2:6" x14ac:dyDescent="0.2">
      <c r="B11" s="37" t="s">
        <v>70</v>
      </c>
      <c r="C11" s="34" t="str">
        <f>IFERROR(AVERAGE(BORANG!$BN$8:$BN$207),"-")</f>
        <v>-</v>
      </c>
      <c r="D11" s="34" t="str">
        <f>IFERROR(AVERAGEIF(BORANG!$D$8:$D$207,"Swasta / Private",BORANG!$BN$8:$BN$207),"-")</f>
        <v>-</v>
      </c>
      <c r="E11" s="34" t="str">
        <f>IFERROR(AVERAGEIF(BORANG!$D$8:$D$207,"Kerajaan / Government",BORANG!$BN$8:$BN$207),"-")</f>
        <v>-</v>
      </c>
      <c r="F11" s="24" t="str">
        <f>IF(NOT(ISNUMBER(C11)),"-",IF(C11&gt;=$C$20,"Tinggi / High",IF(C11&gt;=$C$21,"Sederhana / Moderate","Rendah / Low")))</f>
        <v>-</v>
      </c>
    </row>
    <row r="12" spans="2:6" x14ac:dyDescent="0.2">
      <c r="B12" s="37" t="s">
        <v>73</v>
      </c>
      <c r="C12" s="34" t="str">
        <f>IFERROR(AVERAGE(BORANG!$BO$8:$BO$207),"-")</f>
        <v>-</v>
      </c>
      <c r="D12" s="34" t="str">
        <f>IFERROR(AVERAGEIF(BORANG!$D$8:$D$207,"Swasta / Private",BORANG!$BO$8:$BO$207),"-")</f>
        <v>-</v>
      </c>
      <c r="E12" s="34" t="str">
        <f>IFERROR(AVERAGEIF(BORANG!$D$8:$D$207,"Kerajaan / Government",BORANG!$BO$8:$BO$207),"-")</f>
        <v>-</v>
      </c>
      <c r="F12" s="24" t="str">
        <f>IF(NOT(ISNUMBER(C12)),"-",IF(C12&gt;=$C$20,"Tinggi / High",IF(C12&gt;=$C$21,"Sederhana / Moderate","Rendah / Low")))</f>
        <v>-</v>
      </c>
    </row>
    <row r="13" spans="2:6" x14ac:dyDescent="0.2">
      <c r="B13" s="37" t="s">
        <v>76</v>
      </c>
      <c r="C13" s="34" t="str">
        <f>IFERROR(AVERAGE(BORANG!$BP$8:$BP$207),"-")</f>
        <v>-</v>
      </c>
      <c r="D13" s="34" t="str">
        <f>IFERROR(AVERAGEIF(BORANG!$D$8:$D$207,"Swasta / Private",BORANG!$BP$8:$BP$207),"-")</f>
        <v>-</v>
      </c>
      <c r="E13" s="34" t="str">
        <f>IFERROR(AVERAGEIF(BORANG!$D$8:$D$207,"Kerajaan / Government",BORANG!$BP$8:$BP$207),"-")</f>
        <v>-</v>
      </c>
      <c r="F13" s="24" t="str">
        <f>IF(NOT(ISNUMBER(C13)),"-",IF(C13&gt;=$C$20,"Tinggi / High",IF(C13&gt;=$C$21,"Sederhana / Moderate","Rendah / Low")))</f>
        <v>-</v>
      </c>
    </row>
    <row r="14" spans="2:6" ht="24.75" x14ac:dyDescent="0.2">
      <c r="B14" s="37" t="s">
        <v>79</v>
      </c>
      <c r="C14" s="34" t="str">
        <f>IFERROR(AVERAGE(BORANG!$BQ$8:$BQ$207),"-")</f>
        <v>-</v>
      </c>
      <c r="D14" s="34" t="str">
        <f>IFERROR(AVERAGEIF(BORANG!$D$8:$D$207,"Swasta / Private",BORANG!$BQ$8:$BQ$207),"-")</f>
        <v>-</v>
      </c>
      <c r="E14" s="34" t="str">
        <f>IFERROR(AVERAGEIF(BORANG!$D$8:$D$207,"Kerajaan / Government",BORANG!$BQ$8:$BQ$207),"-")</f>
        <v>-</v>
      </c>
      <c r="F14" s="24" t="str">
        <f>IF(NOT(ISNUMBER(C14)),"-",IF(C14&gt;=$C$20,"Tinggi / High",IF(C14&gt;=$C$21,"Sederhana / Moderate","Rendah / Low")))</f>
        <v>-</v>
      </c>
    </row>
    <row r="15" spans="2:6" ht="24.75" x14ac:dyDescent="0.2">
      <c r="B15" s="37" t="s">
        <v>384</v>
      </c>
      <c r="C15" s="34" t="str">
        <f>IFERROR(AVERAGE(BORANG!$BR$8:$BR$207),"-")</f>
        <v>-</v>
      </c>
      <c r="D15" s="34" t="str">
        <f>IFERROR(AVERAGEIF(BORANG!$D$8:$D$207,"Swasta / Private",BORANG!$BR$8:$BR$207),"-")</f>
        <v>-</v>
      </c>
      <c r="E15" s="34" t="str">
        <f>IFERROR(AVERAGEIF(BORANG!$D$8:$D$207,"Kerajaan / Government",BORANG!$BR$8:$BR$207),"-")</f>
        <v>-</v>
      </c>
      <c r="F15" s="24" t="str">
        <f>IF(NOT(ISNUMBER(C15)),"-",IF(C15&gt;=$C$20,"Tinggi / High",IF(C15&gt;=$C$21,"Sederhana / Moderate","Rendah / Low")))</f>
        <v>-</v>
      </c>
    </row>
    <row r="16" spans="2:6" ht="24.75" x14ac:dyDescent="0.2">
      <c r="B16" s="37" t="s">
        <v>385</v>
      </c>
      <c r="C16" s="34" t="str">
        <f>IFERROR(AVERAGE(BORANG!$BS$8:$BS$207),"-")</f>
        <v>-</v>
      </c>
      <c r="D16" s="34" t="str">
        <f>IFERROR(AVERAGEIF(BORANG!$D$8:$D$207,"Swasta / Private",BORANG!$BS$8:$BS$207),"-")</f>
        <v>-</v>
      </c>
      <c r="E16" s="34" t="str">
        <f>IFERROR(AVERAGEIF(BORANG!$D$8:$D$207,"Kerajaan / Government",BORANG!$BS$8:$BS$207),"-")</f>
        <v>-</v>
      </c>
      <c r="F16" s="24" t="str">
        <f>IF(NOT(ISNUMBER(C16)),"-",IF(C16&gt;=$C$20,"Tinggi / High",IF(C16&gt;=$C$21,"Sederhana / Moderate","Rendah / Low")))</f>
        <v>-</v>
      </c>
    </row>
    <row r="17" spans="2:6" x14ac:dyDescent="0.2">
      <c r="B17" s="37" t="s">
        <v>88</v>
      </c>
      <c r="C17" s="34" t="str">
        <f>IFERROR(AVERAGE(BORANG!$BT$8:$BT$207),"-")</f>
        <v>-</v>
      </c>
      <c r="D17" s="34" t="str">
        <f>IFERROR(AVERAGEIF(BORANG!$D$8:$D$207,"Swasta / Private",BORANG!$BT$8:$BT$207),"-")</f>
        <v>-</v>
      </c>
      <c r="E17" s="34" t="str">
        <f>IFERROR(AVERAGEIF(BORANG!$D$8:$D$207,"Kerajaan / Government",BORANG!$BT$8:$BT$207),"-")</f>
        <v>-</v>
      </c>
      <c r="F17" s="24" t="str">
        <f>IF(NOT(ISNUMBER(C17)),"-",IF(C17&gt;=$C$20,"Tinggi / High",IF(C17&gt;=$C$21,"Sederhana / Moderate","Rendah / Low")))</f>
        <v>-</v>
      </c>
    </row>
    <row r="18" spans="2:6" ht="24.75" x14ac:dyDescent="0.2">
      <c r="B18" s="38" t="s">
        <v>386</v>
      </c>
      <c r="C18" s="39" t="str">
        <f>IFERROR(AVERAGE(BORANG!$BU$8:$BU$207),"-")</f>
        <v>-</v>
      </c>
      <c r="D18" s="39" t="str">
        <f>IFERROR(AVERAGEIF(BORANG!$D$8:$D$207,"Swasta / Private",BORANG!$BU$8:$BU$207),"-")</f>
        <v>-</v>
      </c>
      <c r="E18" s="39" t="str">
        <f>IFERROR(AVERAGEIF(BORANG!$D$8:$D$207,"Kerajaan / Government",BORANG!$BU$8:$BU$207),"-")</f>
        <v>-</v>
      </c>
      <c r="F18" s="40" t="str">
        <f>IF(NOT(ISNUMBER(C18)),"-",IF(C18&gt;=$C$20,"Tinggi / High",IF(C18&gt;=$C$21,"Sederhana / Moderate","Rendah / Low")))</f>
        <v>-</v>
      </c>
    </row>
    <row r="20" spans="2:6" ht="15" customHeight="1" x14ac:dyDescent="0.2">
      <c r="B20" s="41" t="s">
        <v>387</v>
      </c>
      <c r="C20" s="42">
        <v>3.67</v>
      </c>
      <c r="D20" s="1" t="s">
        <v>388</v>
      </c>
      <c r="E20" s="1"/>
      <c r="F20" s="1"/>
    </row>
    <row r="21" spans="2:6" x14ac:dyDescent="0.2">
      <c r="B21" s="41" t="s">
        <v>389</v>
      </c>
      <c r="C21" s="42">
        <v>2.34</v>
      </c>
      <c r="D21" s="1"/>
      <c r="E21" s="1"/>
      <c r="F21" s="1"/>
    </row>
    <row r="23" spans="2:6" x14ac:dyDescent="0.2">
      <c r="B23" s="10" t="s">
        <v>390</v>
      </c>
      <c r="C23" s="43"/>
      <c r="D23" s="43"/>
      <c r="E23" s="43"/>
      <c r="F23" s="43"/>
    </row>
    <row r="24" spans="2:6" ht="30" customHeight="1" x14ac:dyDescent="0.2">
      <c r="B24" s="13" t="s">
        <v>391</v>
      </c>
      <c r="C24" s="13" t="s">
        <v>380</v>
      </c>
      <c r="D24" s="13" t="s">
        <v>381</v>
      </c>
      <c r="E24" s="13" t="s">
        <v>382</v>
      </c>
      <c r="F24" s="13"/>
    </row>
    <row r="25" spans="2:6" ht="25.5" customHeight="1" x14ac:dyDescent="0.2">
      <c r="B25" s="37" t="s">
        <v>392</v>
      </c>
      <c r="C25" s="31" t="str">
        <f>IFERROR(AVERAGE(BORANG!$BE$8:$BE$207),"-")</f>
        <v>-</v>
      </c>
      <c r="D25" s="31" t="str">
        <f>IFERROR(AVERAGEIF(BORANG!$D$8:$D$207,"Swasta / Private",BORANG!$BE$8:$BE$207),"-")</f>
        <v>-</v>
      </c>
      <c r="E25" s="31" t="str">
        <f>IFERROR(AVERAGEIF(BORANG!$D$8:$D$207,"Kerajaan / Government",BORANG!$BE$8:$BE$207),"-")</f>
        <v>-</v>
      </c>
      <c r="F25" s="12"/>
    </row>
    <row r="26" spans="2:6" ht="25.5" customHeight="1" x14ac:dyDescent="0.2">
      <c r="B26" s="37" t="s">
        <v>393</v>
      </c>
      <c r="C26" s="31" t="str">
        <f>IFERROR(AVERAGE(BORANG!$BH$8:$BH$207),"-")</f>
        <v>-</v>
      </c>
      <c r="D26" s="31" t="str">
        <f>IFERROR(AVERAGEIF(BORANG!$D$8:$D$207,"Swasta / Private",BORANG!$BH$8:$BH$207),"-")</f>
        <v>-</v>
      </c>
      <c r="E26" s="31" t="str">
        <f>IFERROR(AVERAGEIF(BORANG!$D$8:$D$207,"Kerajaan / Government",BORANG!$BH$8:$BH$207),"-")</f>
        <v>-</v>
      </c>
      <c r="F26" s="12"/>
    </row>
    <row r="27" spans="2:6" ht="25.5" customHeight="1" x14ac:dyDescent="0.2">
      <c r="B27" s="37" t="s">
        <v>394</v>
      </c>
      <c r="C27" s="32" t="str">
        <f>IFERROR(AVERAGE(BORANG!$BI$8:$BI$207),"-")</f>
        <v>-</v>
      </c>
      <c r="D27" s="32" t="str">
        <f>IFERROR(AVERAGEIF(BORANG!$D$8:$D$207,"Swasta / Private",BORANG!$BI$8:$BI$207),"-")</f>
        <v>-</v>
      </c>
      <c r="E27" s="32" t="str">
        <f>IFERROR(AVERAGEIF(BORANG!$D$8:$D$207,"Kerajaan / Government",BORANG!$BI$8:$BI$207),"-")</f>
        <v>-</v>
      </c>
      <c r="F27" s="12"/>
    </row>
    <row r="28" spans="2:6" ht="25.5" customHeight="1" x14ac:dyDescent="0.2">
      <c r="B28" s="37" t="s">
        <v>395</v>
      </c>
      <c r="C28" s="33" t="str">
        <f>IFERROR(AVERAGE(BORANG!$BJ$8:$BJ$207),"-")</f>
        <v>-</v>
      </c>
      <c r="D28" s="33" t="str">
        <f>IFERROR(AVERAGEIF(BORANG!$D$8:$D$207,"Swasta / Private",BORANG!$BJ$8:$BJ$207),"-")</f>
        <v>-</v>
      </c>
      <c r="E28" s="33" t="str">
        <f>IFERROR(AVERAGEIF(BORANG!$D$8:$D$207,"Kerajaan / Government",BORANG!$BJ$8:$BJ$207),"-")</f>
        <v>-</v>
      </c>
      <c r="F28" s="12"/>
    </row>
    <row r="29" spans="2:6" ht="25.5" customHeight="1" x14ac:dyDescent="0.2">
      <c r="B29" s="37" t="s">
        <v>396</v>
      </c>
      <c r="C29" s="31" t="str">
        <f>IFERROR(AVERAGE(BORANG!$BL$8:$BL$207),"-")</f>
        <v>-</v>
      </c>
      <c r="D29" s="31" t="str">
        <f>IFERROR(AVERAGEIF(BORANG!$D$8:$D$207,"Swasta / Private",BORANG!$BL$8:$BL$207),"-")</f>
        <v>-</v>
      </c>
      <c r="E29" s="31" t="str">
        <f>IFERROR(AVERAGEIF(BORANG!$D$8:$D$207,"Kerajaan / Government",BORANG!$BL$8:$BL$207),"-")</f>
        <v>-</v>
      </c>
      <c r="F29" s="12"/>
    </row>
    <row r="30" spans="2:6" ht="24" customHeight="1" x14ac:dyDescent="0.2">
      <c r="B30" s="37" t="s">
        <v>397</v>
      </c>
      <c r="C30" s="30">
        <f>COUNTIF(BORANG!$BK$8:$BK$207,"Mencukupi / Adequate")</f>
        <v>0</v>
      </c>
      <c r="D30" s="30">
        <f>COUNTIFS(BORANG!$D$8:$D$207,"Swasta / Private",BORANG!$BK$8:$BK$207,"Mencukupi / Adequate")</f>
        <v>0</v>
      </c>
      <c r="E30" s="30">
        <f>COUNTIFS(BORANG!$D$8:$D$207,"Kerajaan / Government",BORANG!$BK$8:$BK$207,"Mencukupi / Adequate")</f>
        <v>0</v>
      </c>
      <c r="F30" s="33" t="str">
        <f>IFERROR(C30/$C$5,"-")</f>
        <v>-</v>
      </c>
    </row>
    <row r="31" spans="2:6" ht="24" customHeight="1" x14ac:dyDescent="0.2">
      <c r="B31" s="37" t="s">
        <v>398</v>
      </c>
      <c r="C31" s="30">
        <f>COUNTIF(BORANG!$BK$8:$BK$207,"Hampir mencukupi / Nearly adequate")</f>
        <v>0</v>
      </c>
      <c r="D31" s="30">
        <f>COUNTIFS(BORANG!$D$8:$D$207,"Swasta / Private",BORANG!$BK$8:$BK$207,"Hampir mencukupi / Nearly adequate")</f>
        <v>0</v>
      </c>
      <c r="E31" s="30">
        <f>COUNTIFS(BORANG!$D$8:$D$207,"Kerajaan / Government",BORANG!$BK$8:$BK$207,"Hampir mencukupi / Nearly adequate")</f>
        <v>0</v>
      </c>
      <c r="F31" s="33" t="str">
        <f>IFERROR(C31/$C$5,"-")</f>
        <v>-</v>
      </c>
    </row>
    <row r="32" spans="2:6" ht="24" customHeight="1" x14ac:dyDescent="0.2">
      <c r="B32" s="37" t="s">
        <v>399</v>
      </c>
      <c r="C32" s="30">
        <f>COUNTIF(BORANG!$BK$8:$BK$207,"Tidak mencukupi / Inadequate")</f>
        <v>0</v>
      </c>
      <c r="D32" s="30">
        <f>COUNTIFS(BORANG!$D$8:$D$207,"Swasta / Private",BORANG!$BK$8:$BK$207,"Tidak mencukupi / Inadequate")</f>
        <v>0</v>
      </c>
      <c r="E32" s="30">
        <f>COUNTIFS(BORANG!$D$8:$D$207,"Kerajaan / Government",BORANG!$BK$8:$BK$207,"Tidak mencukupi / Inadequate")</f>
        <v>0</v>
      </c>
      <c r="F32" s="33" t="str">
        <f>IFERROR(C32/$C$5,"-")</f>
        <v>-</v>
      </c>
    </row>
    <row r="34" spans="2:6" x14ac:dyDescent="0.2">
      <c r="B34" s="6" t="s">
        <v>400</v>
      </c>
      <c r="C34" s="35"/>
      <c r="D34" s="35"/>
      <c r="E34" s="35"/>
      <c r="F34" s="35"/>
    </row>
    <row r="35" spans="2:6" ht="30" customHeight="1" x14ac:dyDescent="0.2">
      <c r="B35" s="13" t="s">
        <v>401</v>
      </c>
      <c r="C35" s="13" t="s">
        <v>402</v>
      </c>
      <c r="D35" s="13" t="s">
        <v>381</v>
      </c>
      <c r="E35" s="13" t="s">
        <v>382</v>
      </c>
      <c r="F35" s="13" t="s">
        <v>403</v>
      </c>
    </row>
    <row r="36" spans="2:6" ht="30" customHeight="1" x14ac:dyDescent="0.2">
      <c r="B36" s="37" t="s">
        <v>404</v>
      </c>
      <c r="C36" s="30">
        <f>COUNTIF(BORANG!$Q$8:$Q$207,"Ya / Yes")</f>
        <v>0</v>
      </c>
      <c r="D36" s="30">
        <f>COUNTIFS(BORANG!$D$8:$D$207,"Swasta / Private",BORANG!$Q$8:$Q$207,"Ya / Yes")</f>
        <v>0</v>
      </c>
      <c r="E36" s="30">
        <f>COUNTIFS(BORANG!$D$8:$D$207,"Kerajaan / Government",BORANG!$Q$8:$Q$207,"Ya / Yes")</f>
        <v>0</v>
      </c>
      <c r="F36" s="33" t="str">
        <f>IFERROR(C36/$C$5,"-")</f>
        <v>-</v>
      </c>
    </row>
    <row r="37" spans="2:6" ht="30" customHeight="1" x14ac:dyDescent="0.2">
      <c r="B37" s="37" t="s">
        <v>405</v>
      </c>
      <c r="C37" s="30">
        <f>COUNTIF(BORANG!$R$8:$R$207,"Ya / Yes")</f>
        <v>0</v>
      </c>
      <c r="D37" s="30">
        <f>COUNTIFS(BORANG!$D$8:$D$207,"Swasta / Private",BORANG!$R$8:$R$207,"Ya / Yes")</f>
        <v>0</v>
      </c>
      <c r="E37" s="30">
        <f>COUNTIFS(BORANG!$D$8:$D$207,"Kerajaan / Government",BORANG!$R$8:$R$207,"Ya / Yes")</f>
        <v>0</v>
      </c>
      <c r="F37" s="33" t="str">
        <f>IFERROR(C37/$C$5,"-")</f>
        <v>-</v>
      </c>
    </row>
    <row r="38" spans="2:6" ht="30" customHeight="1" x14ac:dyDescent="0.2">
      <c r="B38" s="37" t="s">
        <v>406</v>
      </c>
      <c r="C38" s="30">
        <f>COUNTIF(BORANG!$S$8:$S$207,"Ya / Yes")</f>
        <v>0</v>
      </c>
      <c r="D38" s="30">
        <f>COUNTIFS(BORANG!$D$8:$D$207,"Swasta / Private",BORANG!$S$8:$S$207,"Ya / Yes")</f>
        <v>0</v>
      </c>
      <c r="E38" s="30">
        <f>COUNTIFS(BORANG!$D$8:$D$207,"Kerajaan / Government",BORANG!$S$8:$S$207,"Ya / Yes")</f>
        <v>0</v>
      </c>
      <c r="F38" s="33" t="str">
        <f>IFERROR(C38/$C$5,"-")</f>
        <v>-</v>
      </c>
    </row>
    <row r="39" spans="2:6" ht="30" customHeight="1" x14ac:dyDescent="0.2">
      <c r="B39" s="37" t="s">
        <v>407</v>
      </c>
      <c r="C39" s="30">
        <f>COUNTIF(BORANG!$T$8:$T$207,"Ya / Yes")</f>
        <v>0</v>
      </c>
      <c r="D39" s="30">
        <f>COUNTIFS(BORANG!$D$8:$D$207,"Swasta / Private",BORANG!$T$8:$T$207,"Ya / Yes")</f>
        <v>0</v>
      </c>
      <c r="E39" s="30">
        <f>COUNTIFS(BORANG!$D$8:$D$207,"Kerajaan / Government",BORANG!$T$8:$T$207,"Ya / Yes")</f>
        <v>0</v>
      </c>
      <c r="F39" s="33" t="str">
        <f>IFERROR(C39/$C$5,"-")</f>
        <v>-</v>
      </c>
    </row>
    <row r="40" spans="2:6" ht="30" customHeight="1" x14ac:dyDescent="0.2">
      <c r="B40" s="37" t="s">
        <v>408</v>
      </c>
      <c r="C40" s="30">
        <f>COUNTIF(BORANG!$U$8:$U$207,"Ya / Yes")</f>
        <v>0</v>
      </c>
      <c r="D40" s="30">
        <f>COUNTIFS(BORANG!$D$8:$D$207,"Swasta / Private",BORANG!$U$8:$U$207,"Ya / Yes")</f>
        <v>0</v>
      </c>
      <c r="E40" s="30">
        <f>COUNTIFS(BORANG!$D$8:$D$207,"Kerajaan / Government",BORANG!$U$8:$U$207,"Ya / Yes")</f>
        <v>0</v>
      </c>
      <c r="F40" s="33" t="str">
        <f>IFERROR(C40/$C$5,"-")</f>
        <v>-</v>
      </c>
    </row>
    <row r="41" spans="2:6" ht="30" customHeight="1" x14ac:dyDescent="0.2">
      <c r="B41" s="37" t="s">
        <v>409</v>
      </c>
      <c r="C41" s="30">
        <f>COUNTIF(BORANG!$V$8:$V$207,"Ya / Yes")</f>
        <v>0</v>
      </c>
      <c r="D41" s="30">
        <f>COUNTIFS(BORANG!$D$8:$D$207,"Swasta / Private",BORANG!$V$8:$V$207,"Ya / Yes")</f>
        <v>0</v>
      </c>
      <c r="E41" s="30">
        <f>COUNTIFS(BORANG!$D$8:$D$207,"Kerajaan / Government",BORANG!$V$8:$V$207,"Ya / Yes")</f>
        <v>0</v>
      </c>
      <c r="F41" s="33" t="str">
        <f>IFERROR(C41/$C$5,"-")</f>
        <v>-</v>
      </c>
    </row>
    <row r="42" spans="2:6" ht="30" customHeight="1" x14ac:dyDescent="0.2">
      <c r="B42" s="37" t="s">
        <v>410</v>
      </c>
      <c r="C42" s="30">
        <f>COUNTIF(BORANG!$W$8:$W$207,"Ya / Yes")</f>
        <v>0</v>
      </c>
      <c r="D42" s="30">
        <f>COUNTIFS(BORANG!$D$8:$D$207,"Swasta / Private",BORANG!$W$8:$W$207,"Ya / Yes")</f>
        <v>0</v>
      </c>
      <c r="E42" s="30">
        <f>COUNTIFS(BORANG!$D$8:$D$207,"Kerajaan / Government",BORANG!$W$8:$W$207,"Ya / Yes")</f>
        <v>0</v>
      </c>
      <c r="F42" s="33" t="str">
        <f>IFERROR(C42/$C$5,"-")</f>
        <v>-</v>
      </c>
    </row>
    <row r="43" spans="2:6" ht="30" customHeight="1" x14ac:dyDescent="0.2">
      <c r="B43" s="37" t="s">
        <v>411</v>
      </c>
      <c r="C43" s="30">
        <f>COUNTIF(BORANG!$X$8:$X$207,"Ya / Yes")</f>
        <v>0</v>
      </c>
      <c r="D43" s="30">
        <f>COUNTIFS(BORANG!$D$8:$D$207,"Swasta / Private",BORANG!$X$8:$X$207,"Ya / Yes")</f>
        <v>0</v>
      </c>
      <c r="E43" s="30">
        <f>COUNTIFS(BORANG!$D$8:$D$207,"Kerajaan / Government",BORANG!$X$8:$X$207,"Ya / Yes")</f>
        <v>0</v>
      </c>
      <c r="F43" s="33" t="str">
        <f>IFERROR(C43/$C$5,"-")</f>
        <v>-</v>
      </c>
    </row>
  </sheetData>
  <mergeCells count="2">
    <mergeCell ref="B2:F2"/>
    <mergeCell ref="D20:F2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Excel iOS</Application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PANDUAN</vt:lpstr>
      <vt:lpstr>SENARAI</vt:lpstr>
      <vt:lpstr>BORANG</vt:lpstr>
      <vt:lpstr>RUMUSAN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/>
  <cp:revision>0</cp:revision>
  <dcterms:created xsi:type="dcterms:W3CDTF">2026-09-17T22:16:32Z</dcterms:created>
  <dcterms:modified xsi:type="dcterms:W3CDTF">2026-09-17T22:16:34Z</dcterms:modified>
  <dc:language>en-US</dc:language>
</cp:coreProperties>
</file>